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poran" sheetId="1" state="visible" r:id="rId1"/>
    <sheet xmlns:r="http://schemas.openxmlformats.org/officeDocument/2006/relationships" name="Panduan" sheetId="2" state="visible" r:id="rId2"/>
    <sheet xmlns:r="http://schemas.openxmlformats.org/officeDocument/2006/relationships" name="Master_Produk" sheetId="3" state="visible" r:id="rId3"/>
    <sheet xmlns:r="http://schemas.openxmlformats.org/officeDocument/2006/relationships" name="Daftar" sheetId="4" state="visible" r:id="rId4"/>
    <sheet xmlns:r="http://schemas.openxmlformats.org/officeDocument/2006/relationships" name="Ekspor_Toko" sheetId="5" state="visible" r:id="rId5"/>
    <sheet xmlns:r="http://schemas.openxmlformats.org/officeDocument/2006/relationships" name="Sinkronisasi" sheetId="6" state="visible" r:id="rId6"/>
    <sheet xmlns:r="http://schemas.openxmlformats.org/officeDocument/2006/relationships" name="Log_Perubahan" sheetId="7" state="visible" r:id="rId7"/>
  </sheets>
  <definedNames>
    <definedName name="_xlnm._FilterDatabase" localSheetId="2" hidden="1">'Master_Produk'!$A$1:$U$18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&quot;Rp &quot;#,##0"/>
    <numFmt numFmtId="166" formatCode="DD-MM-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B2545"/>
      <sz val="15"/>
    </font>
    <font>
      <b val="1"/>
    </font>
    <font>
      <b val="1"/>
      <color rgb="000B2545"/>
    </font>
    <font>
      <b val="1"/>
      <color rgb="000B2545"/>
      <sz val="12"/>
    </font>
    <font>
      <b val="1"/>
      <color rgb="000B2545"/>
      <sz val="14"/>
    </font>
    <font>
      <color rgb="001F2933"/>
      <sz val="11"/>
    </font>
  </fonts>
  <fills count="6">
    <fill>
      <patternFill/>
    </fill>
    <fill>
      <patternFill patternType="gray125"/>
    </fill>
    <fill>
      <patternFill patternType="solid">
        <fgColor rgb="000B2545"/>
      </patternFill>
    </fill>
    <fill>
      <patternFill patternType="solid">
        <fgColor rgb="00F9E3E1"/>
      </patternFill>
    </fill>
    <fill>
      <patternFill patternType="solid">
        <fgColor rgb="00FBF0D9"/>
      </patternFill>
    </fill>
    <fill>
      <patternFill patternType="solid">
        <fgColor rgb="00E1F2E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0" applyAlignment="1" pivotButton="0" quotePrefix="0" xfId="0">
      <alignment vertical="center" wrapText="1"/>
    </xf>
    <xf numFmtId="165" fontId="0" fillId="0" borderId="0" pivotButton="0" quotePrefix="0" xfId="0"/>
    <xf numFmtId="9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9E3E1"/>
        </patternFill>
      </fill>
    </dxf>
    <dxf>
      <fill>
        <patternFill patternType="solid">
          <fgColor rgb="00E1F2EA"/>
        </patternFill>
      </fill>
    </dxf>
    <dxf>
      <fill>
        <patternFill patternType="solid">
          <fgColor rgb="00FBF0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9"/>
  <sheetViews>
    <sheetView workbookViewId="0">
      <selection activeCell="A1" sqref="A1"/>
    </sheetView>
  </sheetViews>
  <sheetFormatPr baseColWidth="8" defaultRowHeight="15"/>
  <cols>
    <col width="30" customWidth="1" min="1" max="1"/>
    <col width="36" customWidth="1" min="2" max="2"/>
    <col width="12" customWidth="1" min="3" max="3"/>
    <col width="28" customWidth="1" min="4" max="4"/>
    <col width="44" customWidth="1" min="5" max="5"/>
  </cols>
  <sheetData>
    <row r="1">
      <c r="A1" s="1" t="inlineStr">
        <is>
          <t>Laporan Status Unggahan - Toko Digital (data-contoh)</t>
        </is>
      </c>
    </row>
    <row r="3">
      <c r="A3" s="2" t="inlineStr">
        <is>
          <t>Produk di master</t>
        </is>
      </c>
      <c r="B3" s="3">
        <f>COUNTA(Master_Produk!$A$2:$A$500)</f>
        <v>17</v>
      </c>
    </row>
    <row r="4">
      <c r="A4" s="2" t="inlineStr">
        <is>
          <t>Siap diimpor</t>
        </is>
      </c>
      <c r="B4" s="3">
        <f>COUNTIF(Master_Produk!$T$2:$T$500,"Siap*")</f>
        <v>14</v>
      </c>
    </row>
    <row r="5">
      <c r="A5" s="2" t="inlineStr">
        <is>
          <t>Ditahan (error)</t>
        </is>
      </c>
      <c r="B5" s="3">
        <f>COUNTIF(Master_Produk!$T$2:$T$500,"Error*")</f>
        <v>3</v>
      </c>
    </row>
    <row r="6">
      <c r="A6" s="2" t="inlineStr">
        <is>
          <t>Sudah tayang &amp; sinkron</t>
        </is>
      </c>
      <c r="B6" s="3">
        <f>COUNTIF(Sinkronisasi!$H:$H,"Sinkron")</f>
        <v>6</v>
      </c>
    </row>
    <row r="7">
      <c r="A7" s="2" t="inlineStr">
        <is>
          <t>Tayang, ada beda</t>
        </is>
      </c>
      <c r="B7" s="3">
        <f>COUNTIF(Sinkronisasi!$H:$H,"Harga beda")+COUNTIF(Sinkronisasi!$H:$H,"Stok lisensi beda")</f>
        <v>1</v>
      </c>
    </row>
    <row r="8">
      <c r="A8" s="2" t="inlineStr">
        <is>
          <t>Di toko tapi tidak di master</t>
        </is>
      </c>
      <c r="B8" s="3">
        <f>COUNTIF(Ekspor_Toko!$E$2:$E$500,"TIDAK*")</f>
        <v>1</v>
      </c>
    </row>
    <row r="9">
      <c r="A9" s="2" t="inlineStr">
        <is>
          <t>Perbaikan otomatis (log)</t>
        </is>
      </c>
      <c r="B9" s="3">
        <f>COUNTA(Log_Perubahan!$A$2:$A$1000)</f>
        <v>46</v>
      </c>
    </row>
    <row r="11">
      <c r="A11" s="4" t="inlineStr">
        <is>
          <t>Masalah yang ditemukan</t>
        </is>
      </c>
    </row>
    <row r="12">
      <c r="A12" s="5" t="inlineStr">
        <is>
          <t>Kode</t>
        </is>
      </c>
      <c r="B12" s="5" t="inlineStr">
        <is>
          <t>Produk</t>
        </is>
      </c>
      <c r="C12" s="5" t="inlineStr">
        <is>
          <t>Tingkat</t>
        </is>
      </c>
      <c r="D12" s="5" t="inlineStr">
        <is>
          <t>Masalah</t>
        </is>
      </c>
      <c r="E12" s="5" t="inlineStr">
        <is>
          <t>Tindakan</t>
        </is>
      </c>
    </row>
    <row r="13">
      <c r="A13" t="inlineStr">
        <is>
          <t>SP-602</t>
        </is>
      </c>
      <c r="B13" t="inlineStr">
        <is>
          <t>Spreadsheet Stok Barang Sederhana</t>
        </is>
      </c>
      <c r="C13" s="6" t="inlineStr">
        <is>
          <t>Error</t>
        </is>
      </c>
      <c r="D13" t="inlineStr">
        <is>
          <t>Harga 0 / tidak valid</t>
        </is>
      </c>
      <c r="E13" t="inlineStr">
        <is>
          <t>Ditahan dari impor - minta data ke pemilik toko</t>
        </is>
      </c>
    </row>
    <row r="14">
      <c r="A14" t="inlineStr">
        <is>
          <t>TP-103</t>
        </is>
      </c>
      <c r="B14" t="inlineStr">
        <is>
          <t>Template Notion Planner Kuliah</t>
        </is>
      </c>
      <c r="C14" s="6" t="inlineStr">
        <is>
          <t>Error</t>
        </is>
      </c>
      <c r="D14" t="inlineStr">
        <is>
          <t>File download kosong</t>
        </is>
      </c>
      <c r="E14" t="inlineStr">
        <is>
          <t>Ditahan dari impor - minta data ke pemilik toko</t>
        </is>
      </c>
    </row>
    <row r="15">
      <c r="A15" t="inlineStr">
        <is>
          <t>TP-104</t>
        </is>
      </c>
      <c r="B15" t="inlineStr">
        <is>
          <t>Template Undangan Pernikahan Digital</t>
        </is>
      </c>
      <c r="C15" s="6" t="inlineStr">
        <is>
          <t>Error</t>
        </is>
      </c>
      <c r="D15" t="inlineStr">
        <is>
          <t>Tag kosong</t>
        </is>
      </c>
      <c r="E15" t="inlineStr">
        <is>
          <t>Ditahan dari impor - minta data ke pemilik toko</t>
        </is>
      </c>
    </row>
    <row r="16">
      <c r="A16" t="inlineStr">
        <is>
          <t>EB-099</t>
        </is>
      </c>
      <c r="B16" t="inlineStr">
        <is>
          <t>E-book Lama (arsip)</t>
        </is>
      </c>
      <c r="C16" s="7" t="inlineStr">
        <is>
          <t>Sinkron</t>
        </is>
      </c>
      <c r="D16" t="inlineStr">
        <is>
          <t>Ada di toko, tidak ada di master</t>
        </is>
      </c>
      <c r="E16" t="inlineStr">
        <is>
          <t>Konfirmasi: arsipkan di toko atau tambahkan ke master</t>
        </is>
      </c>
    </row>
    <row r="17">
      <c r="A17" t="inlineStr">
        <is>
          <t>TP-102</t>
        </is>
      </c>
      <c r="B17" t="inlineStr">
        <is>
          <t>Template CV ATS Friendly</t>
        </is>
      </c>
      <c r="C17" s="7" t="inlineStr">
        <is>
          <t>Sinkron</t>
        </is>
      </c>
      <c r="D17" t="inlineStr">
        <is>
          <t>Harga di toko Rp 30.000 vs master Rp 35.000</t>
        </is>
      </c>
      <c r="E17" t="inlineStr">
        <is>
          <t>Impor ulang baris ini dari CSV (master benar)</t>
        </is>
      </c>
    </row>
    <row r="18">
      <c r="A18" t="inlineStr">
        <is>
          <t>EB-003</t>
        </is>
      </c>
      <c r="B18" t="inlineStr">
        <is>
          <t>E-book Belajar Excel Dari Nol</t>
        </is>
      </c>
      <c r="C18" s="7" t="inlineStr">
        <is>
          <t>Peringatan</t>
        </is>
      </c>
      <c r="D18" t="inlineStr">
        <is>
          <t>Gambar sampul kosong</t>
        </is>
      </c>
      <c r="E18" t="inlineStr">
        <is>
          <t>Tetap diimpor; tambahkan gambar bila ada</t>
        </is>
      </c>
    </row>
    <row r="19">
      <c r="A19" t="inlineStr">
        <is>
          <t>EB-003</t>
        </is>
      </c>
      <c r="B19" t="inlineStr">
        <is>
          <t>E-book Belajar Excel Dari Nol</t>
        </is>
      </c>
      <c r="C19" s="7" t="inlineStr">
        <is>
          <t>Peringatan</t>
        </is>
      </c>
      <c r="D19" t="inlineStr">
        <is>
          <t>Sisa lisensi 13</t>
        </is>
      </c>
      <c r="E19" t="inlineStr">
        <is>
          <t>Tambah kuota lisensi</t>
        </is>
      </c>
    </row>
    <row r="20">
      <c r="A20" t="inlineStr">
        <is>
          <t>KS-302</t>
        </is>
      </c>
      <c r="B20" t="inlineStr">
        <is>
          <t>Kursus Video Copywriting Jualan</t>
        </is>
      </c>
      <c r="C20" s="7" t="inlineStr">
        <is>
          <t>Peringatan</t>
        </is>
      </c>
      <c r="D20" t="inlineStr">
        <is>
          <t>Lisensi habis</t>
        </is>
      </c>
      <c r="E20" t="inlineStr">
        <is>
          <t>Diimpor sebagai stok 0 (tidak bisa dibeli)</t>
        </is>
      </c>
    </row>
    <row r="21">
      <c r="A21" t="inlineStr">
        <is>
          <t>PS-202</t>
        </is>
      </c>
      <c r="B21" t="inlineStr">
        <is>
          <t>Preset Lightroom Kuliner</t>
        </is>
      </c>
      <c r="C21" s="7" t="inlineStr">
        <is>
          <t>Peringatan</t>
        </is>
      </c>
      <c r="D21" t="inlineStr">
        <is>
          <t>Gambar sampul kosong</t>
        </is>
      </c>
      <c r="E21" t="inlineStr">
        <is>
          <t>Tetap diimpor; tambahkan gambar bila ada</t>
        </is>
      </c>
    </row>
    <row r="22">
      <c r="A22" t="inlineStr">
        <is>
          <t>SP-601</t>
        </is>
      </c>
      <c r="B22" t="inlineStr">
        <is>
          <t>Spreadsheet Laporan Keuangan UMKM</t>
        </is>
      </c>
      <c r="C22" s="8" t="inlineStr">
        <is>
          <t>Diperbaiki</t>
        </is>
      </c>
      <c r="D22" t="inlineStr">
        <is>
          <t>Kode produk ganda</t>
        </is>
      </c>
      <c r="E22" t="inlineStr">
        <is>
          <t>Baris duplikat dihapus</t>
        </is>
      </c>
    </row>
    <row r="24">
      <c r="A24" s="4" t="inlineStr">
        <is>
          <t>Saran perbaikan alur kerja</t>
        </is>
      </c>
    </row>
    <row r="25">
      <c r="A25" t="inlineStr">
        <is>
          <t>1. Isi produk baru hanya di Master_Produk (bukan langsung di dashboard), lalu ekspor CSV - satu sumber kebenaran.</t>
        </is>
      </c>
    </row>
    <row r="26">
      <c r="A26" t="inlineStr">
        <is>
          <t>2. Wajib isi: nama, kategori (dropdown), tag, harga &gt; 0, URL file download. Kolom Status Data harus 'Siap' sebelum impor.</t>
        </is>
      </c>
    </row>
    <row r="27">
      <c r="A27" t="inlineStr">
        <is>
          <t>3. Simpan file produk di satu folder cloud dengan nama = kode SKU (mis. EB-001.pdf) agar URL mudah dicek.</t>
        </is>
      </c>
    </row>
    <row r="28">
      <c r="A28" t="inlineStr">
        <is>
          <t>4. Setiap Senin: ekspor produk dari toko, tempel ke Ekspor_Toko, cek kolom 'Hasil Cek' di Sinkronisasi.</t>
        </is>
      </c>
    </row>
    <row r="29">
      <c r="A29" t="inlineStr">
        <is>
          <t>5. Promo cukup diatur lewat Diskon + tanggal; Harga Promo dihitung otomatis dan ikut ke CSV.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50" customWidth="1" min="1" max="1"/>
  </cols>
  <sheetData>
    <row r="1">
      <c r="A1" s="9" t="inlineStr">
        <is>
          <t>Panduan singkat</t>
        </is>
      </c>
    </row>
    <row r="2">
      <c r="A2" s="10" t="inlineStr"/>
    </row>
    <row r="3">
      <c r="A3" s="10" t="inlineStr">
        <is>
          <t>1. Master_Produk = sumber kebenaran. Kolom biru tua (rumus) jangan diketik manual: Harga Promo, Harga Aktif, Sisa Lisensi, Status Lisensi, Status Data, Status di Toko.</t>
        </is>
      </c>
    </row>
    <row r="4">
      <c r="A4" s="10" t="inlineStr">
        <is>
          <t>2. Harga Promo = Harga Normal x (1 - Diskon), dibulatkan ke Rp100. Harga Aktif Hari Ini memakai harga promo hanya di antara tanggal Promo Mulai dan Promo Berakhir.</t>
        </is>
      </c>
    </row>
    <row r="5">
      <c r="A5" s="10" t="inlineStr">
        <is>
          <t>3. Sisa Lisensi = Lisensi Total - Terjual. Kosongkan Lisensi Total untuk lisensi tak terbatas.</t>
        </is>
      </c>
    </row>
    <row r="6">
      <c r="A6" s="10" t="inlineStr">
        <is>
          <t>4. Jalankan bersihkan_dan_ekspor.py untuk membuat import_woocommerce.csv (hanya produk 'Siap'). Untuk Shopify, kolom bisa dipetakan ulang.</t>
        </is>
      </c>
    </row>
    <row r="7">
      <c r="A7" s="10" t="inlineStr">
        <is>
          <t>5. Setelah impor, tempel ekspor produk dari toko ke sheet Ekspor_Toko; Sinkronisasi menandai harga/stok yang berbeda.</t>
        </is>
      </c>
    </row>
    <row r="8">
      <c r="A8" s="10" t="inlineStr">
        <is>
          <t>Contoh mandiri dengan data-contoh.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18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34" customWidth="1" min="2" max="2"/>
    <col width="30" customWidth="1" min="3" max="3"/>
    <col width="40" customWidth="1" min="4" max="4"/>
    <col width="14" customWidth="1" min="5" max="5"/>
    <col width="30" customWidth="1" min="6" max="6"/>
    <col width="13" customWidth="1" min="7" max="7"/>
    <col width="10" customWidth="1" min="8" max="8"/>
    <col width="12" customWidth="1" min="9" max="9"/>
    <col width="12" customWidth="1" min="10" max="10"/>
    <col width="13" customWidth="1" min="11" max="11"/>
    <col width="14" customWidth="1" min="12" max="12"/>
    <col width="10" customWidth="1" min="13" max="13"/>
    <col width="10" customWidth="1" min="14" max="14"/>
    <col width="11" customWidth="1" min="15" max="15"/>
    <col width="14" customWidth="1" min="16" max="16"/>
    <col width="34" customWidth="1" min="17" max="17"/>
    <col width="16" customWidth="1" min="18" max="18"/>
    <col width="38" customWidth="1" min="19" max="19"/>
    <col width="26" customWidth="1" min="20" max="20"/>
    <col width="16" customWidth="1" min="21" max="21"/>
  </cols>
  <sheetData>
    <row r="1" ht="32" customHeight="1">
      <c r="A1" s="11" t="inlineStr">
        <is>
          <t>Kode (SKU)</t>
        </is>
      </c>
      <c r="B1" s="11" t="inlineStr">
        <is>
          <t>Nama Produk</t>
        </is>
      </c>
      <c r="C1" s="11" t="inlineStr">
        <is>
          <t>Deskripsi Singkat</t>
        </is>
      </c>
      <c r="D1" s="11" t="inlineStr">
        <is>
          <t>Deskripsi</t>
        </is>
      </c>
      <c r="E1" s="11" t="inlineStr">
        <is>
          <t>Kategori</t>
        </is>
      </c>
      <c r="F1" s="11" t="inlineStr">
        <is>
          <t>Tag</t>
        </is>
      </c>
      <c r="G1" s="11" t="inlineStr">
        <is>
          <t>Harga Normal (Rp)</t>
        </is>
      </c>
      <c r="H1" s="11" t="inlineStr">
        <is>
          <t>Diskon Promo</t>
        </is>
      </c>
      <c r="I1" s="11" t="inlineStr">
        <is>
          <t>Promo Mulai</t>
        </is>
      </c>
      <c r="J1" s="11" t="inlineStr">
        <is>
          <t>Promo Berakhir</t>
        </is>
      </c>
      <c r="K1" s="11" t="inlineStr">
        <is>
          <t>Harga Promo (Rp)</t>
        </is>
      </c>
      <c r="L1" s="11" t="inlineStr">
        <is>
          <t>Harga Aktif Hari Ini (Rp)</t>
        </is>
      </c>
      <c r="M1" s="11" t="inlineStr">
        <is>
          <t>Lisensi Total</t>
        </is>
      </c>
      <c r="N1" s="11" t="inlineStr">
        <is>
          <t>Lisensi Terjual</t>
        </is>
      </c>
      <c r="O1" s="11" t="inlineStr">
        <is>
          <t>Sisa Lisensi</t>
        </is>
      </c>
      <c r="P1" s="11" t="inlineStr">
        <is>
          <t>Status Lisensi</t>
        </is>
      </c>
      <c r="Q1" s="11" t="inlineStr">
        <is>
          <t>URL Gambar Sampul</t>
        </is>
      </c>
      <c r="R1" s="11" t="inlineStr">
        <is>
          <t>Nama File</t>
        </is>
      </c>
      <c r="S1" s="11" t="inlineStr">
        <is>
          <t>URL File Download</t>
        </is>
      </c>
      <c r="T1" s="11" t="inlineStr">
        <is>
          <t>Status Data</t>
        </is>
      </c>
      <c r="U1" s="11" t="inlineStr">
        <is>
          <t>Status di Toko</t>
        </is>
      </c>
    </row>
    <row r="2">
      <c r="A2" t="inlineStr">
        <is>
          <t>EB-001</t>
        </is>
      </c>
      <c r="B2" t="inlineStr">
        <is>
          <t>E-book Atur Keuangan Keluarga</t>
        </is>
      </c>
      <c r="C2" t="inlineStr">
        <is>
          <t>Panduan praktis menyusun anggaran rumah tangga bulanan.</t>
        </is>
      </c>
      <c r="D2" t="inlineStr">
        <is>
          <t>Panduan praktis menyusun anggaran rumah tangga bulanan.</t>
        </is>
      </c>
      <c r="E2" t="inlineStr">
        <is>
          <t>E-Book</t>
        </is>
      </c>
      <c r="F2" t="inlineStr">
        <is>
          <t>keuangan, anggaran, keluarga</t>
        </is>
      </c>
      <c r="G2" s="12" t="n">
        <v>79000</v>
      </c>
      <c r="H2" s="13" t="n">
        <v>0.2</v>
      </c>
      <c r="I2" s="14" t="n">
        <v>46327</v>
      </c>
      <c r="J2" s="14" t="n">
        <v>46356</v>
      </c>
      <c r="K2" s="12">
        <f>IF(H2&gt;0,ROUND(G2*(1-H2),-2),"")</f>
        <v>63200</v>
      </c>
      <c r="L2" s="12">
        <f>IF(AND(H2&gt;0,TODAY()&gt;=I2,TODAY()&lt;=J2),K2,G2)</f>
        <v>79000</v>
      </c>
      <c r="M2" t="n">
        <v>500</v>
      </c>
      <c r="N2" t="n">
        <v>112</v>
      </c>
      <c r="O2">
        <f>IF(M2="","Tak terbatas",M2-N2)</f>
        <v>388</v>
      </c>
      <c r="P2" t="str">
        <f>IF(M2="","Tersedia",IF(O2&lt;=0,"Habis",IF(O2&lt;=20,"Hampir habis","Tersedia")))</f>
        <v>Tersedia</v>
      </c>
      <c r="Q2" t="inlineStr">
        <is>
          <t>https://cdn.tokodigital.example/img/eb-001.jpg</t>
        </is>
      </c>
      <c r="R2" t="inlineStr">
        <is>
          <t>eb-001.pdf</t>
        </is>
      </c>
      <c r="S2" t="inlineStr">
        <is>
          <t>https://files.tokodigital.example/eb-001.pdf</t>
        </is>
      </c>
      <c r="T2" t="str">
        <f>IF(S2="","Error: file download kosong",IF(N(G2)&lt;=0,"Error: harga 0",IF(F2="","Error: tag kosong",IF(ISNA(MATCH(E2,Daftar!$A$2:$A$20,0)),"Error: kategori",IF(Q2="","Siap (tanpa gambar)","Siap")))))</f>
        <v>Siap</v>
      </c>
      <c r="U2" t="str">
        <f>IF(ISNA(MATCH(A2,Ekspor_Toko!$A$2:$A$500,0)),IF(LEFT(T2,5)="Error","Ditahan","Belum diunggah"),IF(INDEX(Sinkronisasi!$H$2:$H$500,MATCH(A2,Sinkronisasi!$A$2:$A$500,0))="Sinkron","Tayang - sinkron","Tayang - cek beda"))</f>
        <v>Tayang - sinkron</v>
      </c>
    </row>
    <row r="3">
      <c r="A3" t="inlineStr">
        <is>
          <t>EB-002</t>
        </is>
      </c>
      <c r="B3" t="inlineStr">
        <is>
          <t>E-book Resep Sarapan Sehat</t>
        </is>
      </c>
      <c r="C3" t="inlineStr">
        <is>
          <t>50 resep sarapan sehat di bawah 15 menit.</t>
        </is>
      </c>
      <c r="D3" t="inlineStr">
        <is>
          <t>50 resep sarapan sehat di bawah 15 menit.</t>
        </is>
      </c>
      <c r="E3" t="inlineStr">
        <is>
          <t>E-Book</t>
        </is>
      </c>
      <c r="F3" t="inlineStr">
        <is>
          <t>resep, sarapan, sehat</t>
        </is>
      </c>
      <c r="G3" s="12" t="n">
        <v>59000</v>
      </c>
      <c r="H3" s="13" t="n"/>
      <c r="I3" s="14" t="n"/>
      <c r="J3" s="14" t="n"/>
      <c r="K3" s="12">
        <f>IF(H3&gt;0,ROUND(G3*(1-H3),-2),"")</f>
      </c>
      <c r="L3" s="12">
        <f>IF(AND(H3&gt;0,TODAY()&gt;=I3,TODAY()&lt;=J3),K3,G3)</f>
        <v>59000</v>
      </c>
      <c r="N3" t="n">
        <v>40</v>
      </c>
      <c r="O3" t="str">
        <f>IF(M3="","Tak terbatas",M3-N3)</f>
        <v>Tak terbatas</v>
      </c>
      <c r="P3" t="str">
        <f>IF(M3="","Tersedia",IF(O3&lt;=0,"Habis",IF(O3&lt;=20,"Hampir habis","Tersedia")))</f>
        <v>Tersedia</v>
      </c>
      <c r="Q3" t="inlineStr">
        <is>
          <t>https://cdn.tokodigital.example/img/eb-002.jpg</t>
        </is>
      </c>
      <c r="R3" t="inlineStr">
        <is>
          <t>eb-002.pdf</t>
        </is>
      </c>
      <c r="S3" t="inlineStr">
        <is>
          <t>https://files.tokodigital.example/eb-002.pdf</t>
        </is>
      </c>
      <c r="T3" t="str">
        <f>IF(S3="","Error: file download kosong",IF(N(G3)&lt;=0,"Error: harga 0",IF(F3="","Error: tag kosong",IF(ISNA(MATCH(E3,Daftar!$A$2:$A$20,0)),"Error: kategori",IF(Q3="","Siap (tanpa gambar)","Siap")))))</f>
        <v>Siap</v>
      </c>
      <c r="U3" t="str">
        <f>IF(ISNA(MATCH(A3,Ekspor_Toko!$A$2:$A$500,0)),IF(LEFT(T3,5)="Error","Ditahan","Belum diunggah"),IF(INDEX(Sinkronisasi!$H$2:$H$500,MATCH(A3,Sinkronisasi!$A$2:$A$500,0))="Sinkron","Tayang - sinkron","Tayang - cek beda"))</f>
        <v>Tayang - sinkron</v>
      </c>
    </row>
    <row r="4">
      <c r="A4" t="inlineStr">
        <is>
          <t>EB-003</t>
        </is>
      </c>
      <c r="B4" t="inlineStr">
        <is>
          <t>E-book Belajar Excel Dari Nol</t>
        </is>
      </c>
      <c r="C4" t="inlineStr">
        <is>
          <t>Tutorial Excel bertahap untuk pemula.</t>
        </is>
      </c>
      <c r="D4" t="inlineStr">
        <is>
          <t>Tutorial Excel bertahap untuk pemula.</t>
        </is>
      </c>
      <c r="E4" t="inlineStr">
        <is>
          <t>E-Book</t>
        </is>
      </c>
      <c r="F4" t="inlineStr">
        <is>
          <t>excel, kantor, tutorial</t>
        </is>
      </c>
      <c r="G4" s="12" t="n">
        <v>99000</v>
      </c>
      <c r="H4" s="13" t="n">
        <v>0.15</v>
      </c>
      <c r="I4" s="14" t="n">
        <v>46315</v>
      </c>
      <c r="J4" s="14" t="n">
        <v>46341</v>
      </c>
      <c r="K4" s="12">
        <f>IF(H4&gt;0,ROUND(G4*(1-H4),-2),"")</f>
        <v>84200</v>
      </c>
      <c r="L4" s="12">
        <f>IF(AND(H4&gt;0,TODAY()&gt;=I4,TODAY()&lt;=J4),K4,G4)</f>
        <v>84200</v>
      </c>
      <c r="M4" t="n">
        <v>300</v>
      </c>
      <c r="N4" t="n">
        <v>287</v>
      </c>
      <c r="O4">
        <f>IF(M4="","Tak terbatas",M4-N4)</f>
        <v>13</v>
      </c>
      <c r="P4" t="str">
        <f>IF(M4="","Tersedia",IF(O4&lt;=0,"Habis",IF(O4&lt;=20,"Hampir habis","Tersedia")))</f>
        <v>Hampir habis</v>
      </c>
      <c r="R4" t="inlineStr">
        <is>
          <t>eb-003.pdf</t>
        </is>
      </c>
      <c r="S4" t="inlineStr">
        <is>
          <t>https://files.tokodigital.example/eb-003.pdf</t>
        </is>
      </c>
      <c r="T4" t="str">
        <f>IF(S4="","Error: file download kosong",IF(N(G4)&lt;=0,"Error: harga 0",IF(F4="","Error: tag kosong",IF(ISNA(MATCH(E4,Daftar!$A$2:$A$20,0)),"Error: kategori",IF(Q4="","Siap (tanpa gambar)","Siap")))))</f>
        <v>Siap (tanpa gambar)</v>
      </c>
      <c r="U4" t="str">
        <f>IF(ISNA(MATCH(A4,Ekspor_Toko!$A$2:$A$500,0)),IF(LEFT(T4,5)="Error","Ditahan","Belum diunggah"),IF(INDEX(Sinkronisasi!$H$2:$H$500,MATCH(A4,Sinkronisasi!$A$2:$A$500,0))="Sinkron","Tayang - sinkron","Tayang - cek beda"))</f>
        <v>Belum diunggah</v>
      </c>
    </row>
    <row r="5">
      <c r="A5" t="inlineStr">
        <is>
          <t>TP-101</t>
        </is>
      </c>
      <c r="B5" t="inlineStr">
        <is>
          <t>Template Canva Feed Instagram UMKM</t>
        </is>
      </c>
      <c r="C5" t="inlineStr">
        <is>
          <t>30 desain feed siap edit di Canva.</t>
        </is>
      </c>
      <c r="D5" t="inlineStr">
        <is>
          <t>30 desain feed siap edit di Canva.</t>
        </is>
      </c>
      <c r="E5" t="inlineStr">
        <is>
          <t>Template</t>
        </is>
      </c>
      <c r="F5" t="inlineStr">
        <is>
          <t>canva, instagram, umkm</t>
        </is>
      </c>
      <c r="G5" s="12" t="n">
        <v>45000</v>
      </c>
      <c r="H5" s="13" t="n"/>
      <c r="I5" s="14" t="n"/>
      <c r="J5" s="14" t="n"/>
      <c r="K5" s="12">
        <f>IF(H5&gt;0,ROUND(G5*(1-H5),-2),"")</f>
      </c>
      <c r="L5" s="12">
        <f>IF(AND(H5&gt;0,TODAY()&gt;=I5,TODAY()&lt;=J5),K5,G5)</f>
        <v>45000</v>
      </c>
      <c r="M5" t="n">
        <v>1000</v>
      </c>
      <c r="N5" t="n">
        <v>356</v>
      </c>
      <c r="O5">
        <f>IF(M5="","Tak terbatas",M5-N5)</f>
        <v>644</v>
      </c>
      <c r="P5" t="str">
        <f>IF(M5="","Tersedia",IF(O5&lt;=0,"Habis",IF(O5&lt;=20,"Hampir habis","Tersedia")))</f>
        <v>Tersedia</v>
      </c>
      <c r="Q5" t="inlineStr">
        <is>
          <t>https://cdn.tokodigital.example/img/tp-101.jpg</t>
        </is>
      </c>
      <c r="R5" t="inlineStr">
        <is>
          <t>tp-101.zip</t>
        </is>
      </c>
      <c r="S5" t="inlineStr">
        <is>
          <t>https://files.tokodigital.example/tp-101.zip</t>
        </is>
      </c>
      <c r="T5" t="str">
        <f>IF(S5="","Error: file download kosong",IF(N(G5)&lt;=0,"Error: harga 0",IF(F5="","Error: tag kosong",IF(ISNA(MATCH(E5,Daftar!$A$2:$A$20,0)),"Error: kategori",IF(Q5="","Siap (tanpa gambar)","Siap")))))</f>
        <v>Siap</v>
      </c>
      <c r="U5" t="str">
        <f>IF(ISNA(MATCH(A5,Ekspor_Toko!$A$2:$A$500,0)),IF(LEFT(T5,5)="Error","Ditahan","Belum diunggah"),IF(INDEX(Sinkronisasi!$H$2:$H$500,MATCH(A5,Sinkronisasi!$A$2:$A$500,0))="Sinkron","Tayang - sinkron","Tayang - cek beda"))</f>
        <v>Tayang - sinkron</v>
      </c>
    </row>
    <row r="6">
      <c r="A6" t="inlineStr">
        <is>
          <t>TP-102</t>
        </is>
      </c>
      <c r="B6" t="inlineStr">
        <is>
          <t>Template CV ATS Friendly</t>
        </is>
      </c>
      <c r="C6" t="inlineStr">
        <is>
          <t>5 template CV yang lolos sistem ATS.</t>
        </is>
      </c>
      <c r="D6" t="inlineStr">
        <is>
          <t>5 template CV yang lolos sistem ATS.</t>
        </is>
      </c>
      <c r="E6" t="inlineStr">
        <is>
          <t>Template</t>
        </is>
      </c>
      <c r="F6" t="inlineStr">
        <is>
          <t>cv, karier, ats</t>
        </is>
      </c>
      <c r="G6" s="12" t="n">
        <v>35000</v>
      </c>
      <c r="H6" s="13" t="n">
        <v>0.1</v>
      </c>
      <c r="I6" s="14" t="n">
        <v>46327</v>
      </c>
      <c r="J6" s="14" t="n">
        <v>46333</v>
      </c>
      <c r="K6" s="12">
        <f>IF(H6&gt;0,ROUND(G6*(1-H6),-2),"")</f>
        <v>31500</v>
      </c>
      <c r="L6" s="12">
        <f>IF(AND(H6&gt;0,TODAY()&gt;=I6,TODAY()&lt;=J6),K6,G6)</f>
        <v>35000</v>
      </c>
      <c r="M6" t="n">
        <v>800</v>
      </c>
      <c r="N6" t="n">
        <v>120</v>
      </c>
      <c r="O6">
        <f>IF(M6="","Tak terbatas",M6-N6)</f>
        <v>680</v>
      </c>
      <c r="P6" t="str">
        <f>IF(M6="","Tersedia",IF(O6&lt;=0,"Habis",IF(O6&lt;=20,"Hampir habis","Tersedia")))</f>
        <v>Tersedia</v>
      </c>
      <c r="Q6" t="inlineStr">
        <is>
          <t>https://cdn.tokodigital.example/img/tp-102.jpg</t>
        </is>
      </c>
      <c r="R6" t="inlineStr">
        <is>
          <t>tp-102.zip</t>
        </is>
      </c>
      <c r="S6" t="inlineStr">
        <is>
          <t>https://files.tokodigital.example/tp-102.zip</t>
        </is>
      </c>
      <c r="T6" t="str">
        <f>IF(S6="","Error: file download kosong",IF(N(G6)&lt;=0,"Error: harga 0",IF(F6="","Error: tag kosong",IF(ISNA(MATCH(E6,Daftar!$A$2:$A$20,0)),"Error: kategori",IF(Q6="","Siap (tanpa gambar)","Siap")))))</f>
        <v>Siap</v>
      </c>
      <c r="U6" t="str">
        <f>IF(ISNA(MATCH(A6,Ekspor_Toko!$A$2:$A$500,0)),IF(LEFT(T6,5)="Error","Ditahan","Belum diunggah"),IF(INDEX(Sinkronisasi!$H$2:$H$500,MATCH(A6,Sinkronisasi!$A$2:$A$500,0))="Sinkron","Tayang - sinkron","Tayang - cek beda"))</f>
        <v>Tayang - cek beda</v>
      </c>
    </row>
    <row r="7">
      <c r="A7" t="inlineStr">
        <is>
          <t>TP-103</t>
        </is>
      </c>
      <c r="B7" t="inlineStr">
        <is>
          <t>Template Notion Planner Kuliah</t>
        </is>
      </c>
      <c r="C7" t="inlineStr">
        <is>
          <t>Planner semester, jadwal dan tugas dalam satu halaman.</t>
        </is>
      </c>
      <c r="D7" t="inlineStr">
        <is>
          <t>Planner semester, jadwal dan tugas dalam satu halaman.</t>
        </is>
      </c>
      <c r="E7" t="inlineStr">
        <is>
          <t>Template</t>
        </is>
      </c>
      <c r="F7" t="inlineStr">
        <is>
          <t>notion, planner, mahasiswa</t>
        </is>
      </c>
      <c r="G7" s="12" t="n">
        <v>49000</v>
      </c>
      <c r="H7" s="13" t="n"/>
      <c r="I7" s="14" t="n"/>
      <c r="J7" s="14" t="n"/>
      <c r="K7" s="12">
        <f>IF(H7&gt;0,ROUND(G7*(1-H7),-2),"")</f>
      </c>
      <c r="L7" s="12">
        <f>IF(AND(H7&gt;0,TODAY()&gt;=I7,TODAY()&lt;=J7),K7,G7)</f>
        <v>49000</v>
      </c>
      <c r="N7" t="n">
        <v>75</v>
      </c>
      <c r="O7" t="str">
        <f>IF(M7="","Tak terbatas",M7-N7)</f>
        <v>Tak terbatas</v>
      </c>
      <c r="P7" t="str">
        <f>IF(M7="","Tersedia",IF(O7&lt;=0,"Habis",IF(O7&lt;=20,"Hampir habis","Tersedia")))</f>
        <v>Tersedia</v>
      </c>
      <c r="Q7" t="inlineStr">
        <is>
          <t>https://cdn.tokodigital.example/img/tp-103.jpg</t>
        </is>
      </c>
      <c r="T7" t="str">
        <f>IF(S7="","Error: file download kosong",IF(N(G7)&lt;=0,"Error: harga 0",IF(F7="","Error: tag kosong",IF(ISNA(MATCH(E7,Daftar!$A$2:$A$20,0)),"Error: kategori",IF(Q7="","Siap (tanpa gambar)","Siap")))))</f>
        <v>Error: file download kosong</v>
      </c>
      <c r="U7" t="str">
        <f>IF(ISNA(MATCH(A7,Ekspor_Toko!$A$2:$A$500,0)),IF(LEFT(T7,5)="Error","Ditahan","Belum diunggah"),IF(INDEX(Sinkronisasi!$H$2:$H$500,MATCH(A7,Sinkronisasi!$A$2:$A$500,0))="Sinkron","Tayang - sinkron","Tayang - cek beda"))</f>
        <v>Ditahan</v>
      </c>
    </row>
    <row r="8">
      <c r="A8" t="inlineStr">
        <is>
          <t>TP-104</t>
        </is>
      </c>
      <c r="B8" t="inlineStr">
        <is>
          <t>Template Undangan Pernikahan Digital</t>
        </is>
      </c>
      <c r="C8" t="inlineStr">
        <is>
          <t>Undangan digital lengkap dengan RSVP.</t>
        </is>
      </c>
      <c r="D8" t="inlineStr">
        <is>
          <t>Undangan digital lengkap dengan RSVP.</t>
        </is>
      </c>
      <c r="E8" t="inlineStr">
        <is>
          <t>Template</t>
        </is>
      </c>
      <c r="F8" t="inlineStr"/>
      <c r="G8" s="12" t="n">
        <v>65000</v>
      </c>
      <c r="H8" s="13" t="n"/>
      <c r="I8" s="14" t="n"/>
      <c r="J8" s="14" t="n"/>
      <c r="K8" s="12">
        <f>IF(H8&gt;0,ROUND(G8*(1-H8),-2),"")</f>
      </c>
      <c r="L8" s="12">
        <f>IF(AND(H8&gt;0,TODAY()&gt;=I8,TODAY()&lt;=J8),K8,G8)</f>
        <v>65000</v>
      </c>
      <c r="M8" t="n">
        <v>400</v>
      </c>
      <c r="N8" t="n">
        <v>38</v>
      </c>
      <c r="O8">
        <f>IF(M8="","Tak terbatas",M8-N8)</f>
        <v>362</v>
      </c>
      <c r="P8" t="str">
        <f>IF(M8="","Tersedia",IF(O8&lt;=0,"Habis",IF(O8&lt;=20,"Hampir habis","Tersedia")))</f>
        <v>Tersedia</v>
      </c>
      <c r="Q8" t="inlineStr">
        <is>
          <t>https://cdn.tokodigital.example/img/tp-104.jpg</t>
        </is>
      </c>
      <c r="R8" t="inlineStr">
        <is>
          <t>tp-104.zip</t>
        </is>
      </c>
      <c r="S8" t="inlineStr">
        <is>
          <t>https://files.tokodigital.example/tp-104.zip</t>
        </is>
      </c>
      <c r="T8" t="str">
        <f>IF(S8="","Error: file download kosong",IF(N(G8)&lt;=0,"Error: harga 0",IF(F8="","Error: tag kosong",IF(ISNA(MATCH(E8,Daftar!$A$2:$A$20,0)),"Error: kategori",IF(Q8="","Siap (tanpa gambar)","Siap")))))</f>
        <v>Error: tag kosong</v>
      </c>
      <c r="U8" t="str">
        <f>IF(ISNA(MATCH(A8,Ekspor_Toko!$A$2:$A$500,0)),IF(LEFT(T8,5)="Error","Ditahan","Belum diunggah"),IF(INDEX(Sinkronisasi!$H$2:$H$500,MATCH(A8,Sinkronisasi!$A$2:$A$500,0))="Sinkron","Tayang - sinkron","Tayang - cek beda"))</f>
        <v>Ditahan</v>
      </c>
    </row>
    <row r="9">
      <c r="A9" t="inlineStr">
        <is>
          <t>PS-201</t>
        </is>
      </c>
      <c r="B9" t="inlineStr">
        <is>
          <t>Preset Lightroom Warm Film (15 pcs)</t>
        </is>
      </c>
      <c r="C9" t="inlineStr">
        <is>
          <t>Preset mobile dan desktop bernuansa film hangat.</t>
        </is>
      </c>
      <c r="D9" t="inlineStr">
        <is>
          <t>Preset mobile dan desktop bernuansa film hangat.</t>
        </is>
      </c>
      <c r="E9" t="inlineStr">
        <is>
          <t>Preset</t>
        </is>
      </c>
      <c r="F9" t="inlineStr">
        <is>
          <t>lightroom, foto, preset</t>
        </is>
      </c>
      <c r="G9" s="12" t="n">
        <v>39000</v>
      </c>
      <c r="H9" s="13" t="n">
        <v>0.25</v>
      </c>
      <c r="I9" s="14" t="n">
        <v>46320</v>
      </c>
      <c r="J9" s="14" t="n">
        <v>46336</v>
      </c>
      <c r="K9" s="12">
        <f>IF(H9&gt;0,ROUND(G9*(1-H9),-2),"")</f>
        <v>29300</v>
      </c>
      <c r="L9" s="12">
        <f>IF(AND(H9&gt;0,TODAY()&gt;=I9,TODAY()&lt;=J9),K9,G9)</f>
        <v>29300</v>
      </c>
      <c r="M9" t="n">
        <v>600</v>
      </c>
      <c r="N9" t="n">
        <v>210</v>
      </c>
      <c r="O9">
        <f>IF(M9="","Tak terbatas",M9-N9)</f>
        <v>390</v>
      </c>
      <c r="P9" t="str">
        <f>IF(M9="","Tersedia",IF(O9&lt;=0,"Habis",IF(O9&lt;=20,"Hampir habis","Tersedia")))</f>
        <v>Tersedia</v>
      </c>
      <c r="Q9" t="inlineStr">
        <is>
          <t>https://cdn.tokodigital.example/img/ps-201.jpg</t>
        </is>
      </c>
      <c r="R9" t="inlineStr">
        <is>
          <t>ps-201.zip</t>
        </is>
      </c>
      <c r="S9" t="inlineStr">
        <is>
          <t>https://files.tokodigital.example/ps-201.zip</t>
        </is>
      </c>
      <c r="T9" t="str">
        <f>IF(S9="","Error: file download kosong",IF(N(G9)&lt;=0,"Error: harga 0",IF(F9="","Error: tag kosong",IF(ISNA(MATCH(E9,Daftar!$A$2:$A$20,0)),"Error: kategori",IF(Q9="","Siap (tanpa gambar)","Siap")))))</f>
        <v>Siap</v>
      </c>
      <c r="U9" t="str">
        <f>IF(ISNA(MATCH(A9,Ekspor_Toko!$A$2:$A$500,0)),IF(LEFT(T9,5)="Error","Ditahan","Belum diunggah"),IF(INDEX(Sinkronisasi!$H$2:$H$500,MATCH(A9,Sinkronisasi!$A$2:$A$500,0))="Sinkron","Tayang - sinkron","Tayang - cek beda"))</f>
        <v>Tayang - sinkron</v>
      </c>
    </row>
    <row r="10">
      <c r="A10" t="inlineStr">
        <is>
          <t>PS-202</t>
        </is>
      </c>
      <c r="B10" t="inlineStr">
        <is>
          <t>Preset Lightroom Kuliner</t>
        </is>
      </c>
      <c r="C10" t="inlineStr">
        <is>
          <t>Preset untuk foto makanan yang lebih menggugah.</t>
        </is>
      </c>
      <c r="D10" t="inlineStr">
        <is>
          <t>Preset untuk foto makanan yang lebih menggugah.</t>
        </is>
      </c>
      <c r="E10" t="inlineStr">
        <is>
          <t>Preset</t>
        </is>
      </c>
      <c r="F10" t="inlineStr">
        <is>
          <t>lightroom, kuliner</t>
        </is>
      </c>
      <c r="G10" s="12" t="n">
        <v>39000</v>
      </c>
      <c r="H10" s="13" t="n"/>
      <c r="I10" s="14" t="n"/>
      <c r="J10" s="14" t="n"/>
      <c r="K10" s="12">
        <f>IF(H10&gt;0,ROUND(G10*(1-H10),-2),"")</f>
      </c>
      <c r="L10" s="12">
        <f>IF(AND(H10&gt;0,TODAY()&gt;=I10,TODAY()&lt;=J10),K10,G10)</f>
        <v>39000</v>
      </c>
      <c r="M10" t="n">
        <v>600</v>
      </c>
      <c r="N10" t="n">
        <v>95</v>
      </c>
      <c r="O10">
        <f>IF(M10="","Tak terbatas",M10-N10)</f>
        <v>505</v>
      </c>
      <c r="P10" t="str">
        <f>IF(M10="","Tersedia",IF(O10&lt;=0,"Habis",IF(O10&lt;=20,"Hampir habis","Tersedia")))</f>
        <v>Tersedia</v>
      </c>
      <c r="R10" t="inlineStr">
        <is>
          <t>ps-202.zip</t>
        </is>
      </c>
      <c r="S10" t="inlineStr">
        <is>
          <t>https://files.tokodigital.example/ps-202.zip</t>
        </is>
      </c>
      <c r="T10" t="str">
        <f>IF(S10="","Error: file download kosong",IF(N(G10)&lt;=0,"Error: harga 0",IF(F10="","Error: tag kosong",IF(ISNA(MATCH(E10,Daftar!$A$2:$A$20,0)),"Error: kategori",IF(Q10="","Siap (tanpa gambar)","Siap")))))</f>
        <v>Siap (tanpa gambar)</v>
      </c>
      <c r="U10" t="str">
        <f>IF(ISNA(MATCH(A10,Ekspor_Toko!$A$2:$A$500,0)),IF(LEFT(T10,5)="Error","Ditahan","Belum diunggah"),IF(INDEX(Sinkronisasi!$H$2:$H$500,MATCH(A10,Sinkronisasi!$A$2:$A$500,0))="Sinkron","Tayang - sinkron","Tayang - cek beda"))</f>
        <v>Belum diunggah</v>
      </c>
    </row>
    <row r="11">
      <c r="A11" t="inlineStr">
        <is>
          <t>KS-301</t>
        </is>
      </c>
      <c r="B11" t="inlineStr">
        <is>
          <t>Kursus Video Dasar Desain Grafis</t>
        </is>
      </c>
      <c r="C11" t="inlineStr">
        <is>
          <t>12 modul video, total 6 jam, dengan file latihan.</t>
        </is>
      </c>
      <c r="D11" t="inlineStr">
        <is>
          <t>12 modul video, total 6 jam, dengan file latihan.</t>
        </is>
      </c>
      <c r="E11" t="inlineStr">
        <is>
          <t>Kursus Online</t>
        </is>
      </c>
      <c r="F11" t="inlineStr">
        <is>
          <t>desain, kursus, pemula</t>
        </is>
      </c>
      <c r="G11" s="12" t="n">
        <v>249000</v>
      </c>
      <c r="H11" s="13" t="n">
        <v>0.3</v>
      </c>
      <c r="I11" s="14" t="n">
        <v>46327</v>
      </c>
      <c r="J11" s="14" t="n">
        <v>46356</v>
      </c>
      <c r="K11" s="12">
        <f>IF(H11&gt;0,ROUND(G11*(1-H11),-2),"")</f>
        <v>174300</v>
      </c>
      <c r="L11" s="12">
        <f>IF(AND(H11&gt;0,TODAY()&gt;=I11,TODAY()&lt;=J11),K11,G11)</f>
        <v>249000</v>
      </c>
      <c r="M11" t="n">
        <v>200</v>
      </c>
      <c r="N11" t="n">
        <v>61</v>
      </c>
      <c r="O11">
        <f>IF(M11="","Tak terbatas",M11-N11)</f>
        <v>139</v>
      </c>
      <c r="P11" t="str">
        <f>IF(M11="","Tersedia",IF(O11&lt;=0,"Habis",IF(O11&lt;=20,"Hampir habis","Tersedia")))</f>
        <v>Tersedia</v>
      </c>
      <c r="Q11" t="inlineStr">
        <is>
          <t>https://cdn.tokodigital.example/img/ks-301.jpg</t>
        </is>
      </c>
      <c r="R11" t="inlineStr">
        <is>
          <t>ks-301-akses.pdf</t>
        </is>
      </c>
      <c r="S11" t="inlineStr">
        <is>
          <t>https://files.tokodigital.example/ks-301-akses.pdf</t>
        </is>
      </c>
      <c r="T11" t="str">
        <f>IF(S11="","Error: file download kosong",IF(N(G11)&lt;=0,"Error: harga 0",IF(F11="","Error: tag kosong",IF(ISNA(MATCH(E11,Daftar!$A$2:$A$20,0)),"Error: kategori",IF(Q11="","Siap (tanpa gambar)","Siap")))))</f>
        <v>Siap</v>
      </c>
      <c r="U11" t="str">
        <f>IF(ISNA(MATCH(A11,Ekspor_Toko!$A$2:$A$500,0)),IF(LEFT(T11,5)="Error","Ditahan","Belum diunggah"),IF(INDEX(Sinkronisasi!$H$2:$H$500,MATCH(A11,Sinkronisasi!$A$2:$A$500,0))="Sinkron","Tayang - sinkron","Tayang - cek beda"))</f>
        <v>Belum diunggah</v>
      </c>
    </row>
    <row r="12">
      <c r="A12" t="inlineStr">
        <is>
          <t>KS-302</t>
        </is>
      </c>
      <c r="B12" t="inlineStr">
        <is>
          <t>Kursus Video Copywriting Jualan</t>
        </is>
      </c>
      <c r="C12" t="inlineStr">
        <is>
          <t>Teknik menulis caption dan iklan yang menjual.</t>
        </is>
      </c>
      <c r="D12" t="inlineStr">
        <is>
          <t>Teknik menulis caption dan iklan yang menjual.</t>
        </is>
      </c>
      <c r="E12" t="inlineStr">
        <is>
          <t>Kursus Online</t>
        </is>
      </c>
      <c r="F12" t="inlineStr">
        <is>
          <t>copywriting, marketing, kursus</t>
        </is>
      </c>
      <c r="G12" s="12" t="n">
        <v>199000</v>
      </c>
      <c r="H12" s="13" t="n"/>
      <c r="I12" s="14" t="n"/>
      <c r="J12" s="14" t="n"/>
      <c r="K12" s="12">
        <f>IF(H12&gt;0,ROUND(G12*(1-H12),-2),"")</f>
      </c>
      <c r="L12" s="12">
        <f>IF(AND(H12&gt;0,TODAY()&gt;=I12,TODAY()&lt;=J12),K12,G12)</f>
        <v>199000</v>
      </c>
      <c r="M12" t="n">
        <v>200</v>
      </c>
      <c r="N12" t="n">
        <v>200</v>
      </c>
      <c r="O12">
        <f>IF(M12="","Tak terbatas",M12-N12)</f>
        <v>0</v>
      </c>
      <c r="P12" t="str">
        <f>IF(M12="","Tersedia",IF(O12&lt;=0,"Habis",IF(O12&lt;=20,"Hampir habis","Tersedia")))</f>
        <v>Habis</v>
      </c>
      <c r="Q12" t="inlineStr">
        <is>
          <t>https://cdn.tokodigital.example/img/ks-302.jpg</t>
        </is>
      </c>
      <c r="R12" t="inlineStr">
        <is>
          <t>ks-302-akses.pdf</t>
        </is>
      </c>
      <c r="S12" t="inlineStr">
        <is>
          <t>https://files.tokodigital.example/ks-302-akses.pdf</t>
        </is>
      </c>
      <c r="T12" t="str">
        <f>IF(S12="","Error: file download kosong",IF(N(G12)&lt;=0,"Error: harga 0",IF(F12="","Error: tag kosong",IF(ISNA(MATCH(E12,Daftar!$A$2:$A$20,0)),"Error: kategori",IF(Q12="","Siap (tanpa gambar)","Siap")))))</f>
        <v>Siap</v>
      </c>
      <c r="U12" t="str">
        <f>IF(ISNA(MATCH(A12,Ekspor_Toko!$A$2:$A$500,0)),IF(LEFT(T12,5)="Error","Ditahan","Belum diunggah"),IF(INDEX(Sinkronisasi!$H$2:$H$500,MATCH(A12,Sinkronisasi!$A$2:$A$500,0))="Sinkron","Tayang - sinkron","Tayang - cek beda"))</f>
        <v>Belum diunggah</v>
      </c>
    </row>
    <row r="13">
      <c r="A13" t="inlineStr">
        <is>
          <t>FN-401</t>
        </is>
      </c>
      <c r="B13" t="inlineStr">
        <is>
          <t>Font Script Nusantara</t>
        </is>
      </c>
      <c r="C13" t="inlineStr">
        <is>
          <t>Font tulisan tangan untuk logo dan undangan.</t>
        </is>
      </c>
      <c r="D13" t="inlineStr">
        <is>
          <t>Font tulisan tangan untuk logo dan undangan.</t>
        </is>
      </c>
      <c r="E13" t="inlineStr">
        <is>
          <t>Font</t>
        </is>
      </c>
      <c r="F13" t="inlineStr">
        <is>
          <t>font, script, lisensi komersial</t>
        </is>
      </c>
      <c r="G13" s="12" t="n">
        <v>55000</v>
      </c>
      <c r="H13" s="13" t="n"/>
      <c r="I13" s="14" t="n"/>
      <c r="J13" s="14" t="n"/>
      <c r="K13" s="12">
        <f>IF(H13&gt;0,ROUND(G13*(1-H13),-2),"")</f>
      </c>
      <c r="L13" s="12">
        <f>IF(AND(H13&gt;0,TODAY()&gt;=I13,TODAY()&lt;=J13),K13,G13)</f>
        <v>55000</v>
      </c>
      <c r="M13" t="n">
        <v>250</v>
      </c>
      <c r="N13" t="n">
        <v>19</v>
      </c>
      <c r="O13">
        <f>IF(M13="","Tak terbatas",M13-N13)</f>
        <v>231</v>
      </c>
      <c r="P13" t="str">
        <f>IF(M13="","Tersedia",IF(O13&lt;=0,"Habis",IF(O13&lt;=20,"Hampir habis","Tersedia")))</f>
        <v>Tersedia</v>
      </c>
      <c r="Q13" t="inlineStr">
        <is>
          <t>https://cdn.tokodigital.example/img/fn-401.jpg</t>
        </is>
      </c>
      <c r="R13" t="inlineStr">
        <is>
          <t>fn-401.zip</t>
        </is>
      </c>
      <c r="S13" t="inlineStr">
        <is>
          <t>https://files.tokodigital.example/fn-401.zip</t>
        </is>
      </c>
      <c r="T13" t="str">
        <f>IF(S13="","Error: file download kosong",IF(N(G13)&lt;=0,"Error: harga 0",IF(F13="","Error: tag kosong",IF(ISNA(MATCH(E13,Daftar!$A$2:$A$20,0)),"Error: kategori",IF(Q13="","Siap (tanpa gambar)","Siap")))))</f>
        <v>Siap</v>
      </c>
      <c r="U13" t="str">
        <f>IF(ISNA(MATCH(A13,Ekspor_Toko!$A$2:$A$500,0)),IF(LEFT(T13,5)="Error","Ditahan","Belum diunggah"),IF(INDEX(Sinkronisasi!$H$2:$H$500,MATCH(A13,Sinkronisasi!$A$2:$A$500,0))="Sinkron","Tayang - sinkron","Tayang - cek beda"))</f>
        <v>Tayang - sinkron</v>
      </c>
    </row>
    <row r="14">
      <c r="A14" t="inlineStr">
        <is>
          <t>IC-501</t>
        </is>
      </c>
      <c r="B14" t="inlineStr">
        <is>
          <t>Ikon Pack Bisnis 300+</t>
        </is>
      </c>
      <c r="C14" t="inlineStr">
        <is>
          <t>300 ikon SVG dan PNG untuk presentasi.</t>
        </is>
      </c>
      <c r="D14" t="inlineStr">
        <is>
          <t>300 ikon SVG dan PNG untuk presentasi.</t>
        </is>
      </c>
      <c r="E14" t="inlineStr">
        <is>
          <t>Ikon</t>
        </is>
      </c>
      <c r="F14" t="inlineStr">
        <is>
          <t>ikon, svg, presentasi</t>
        </is>
      </c>
      <c r="G14" s="12" t="n">
        <v>29000</v>
      </c>
      <c r="H14" s="13" t="n"/>
      <c r="I14" s="14" t="n"/>
      <c r="J14" s="14" t="n"/>
      <c r="K14" s="12">
        <f>IF(H14&gt;0,ROUND(G14*(1-H14),-2),"")</f>
      </c>
      <c r="L14" s="12">
        <f>IF(AND(H14&gt;0,TODAY()&gt;=I14,TODAY()&lt;=J14),K14,G14)</f>
        <v>29000</v>
      </c>
      <c r="N14" t="n">
        <v>143</v>
      </c>
      <c r="O14" t="str">
        <f>IF(M14="","Tak terbatas",M14-N14)</f>
        <v>Tak terbatas</v>
      </c>
      <c r="P14" t="str">
        <f>IF(M14="","Tersedia",IF(O14&lt;=0,"Habis",IF(O14&lt;=20,"Hampir habis","Tersedia")))</f>
        <v>Tersedia</v>
      </c>
      <c r="Q14" t="inlineStr">
        <is>
          <t>https://cdn.tokodigital.example/img/ic-501.jpg</t>
        </is>
      </c>
      <c r="R14" t="inlineStr">
        <is>
          <t>ic-501.zip</t>
        </is>
      </c>
      <c r="S14" t="inlineStr">
        <is>
          <t>https://files.tokodigital.example/ic-501.zip</t>
        </is>
      </c>
      <c r="T14" t="str">
        <f>IF(S14="","Error: file download kosong",IF(N(G14)&lt;=0,"Error: harga 0",IF(F14="","Error: tag kosong",IF(ISNA(MATCH(E14,Daftar!$A$2:$A$20,0)),"Error: kategori",IF(Q14="","Siap (tanpa gambar)","Siap")))))</f>
        <v>Siap</v>
      </c>
      <c r="U14" t="str">
        <f>IF(ISNA(MATCH(A14,Ekspor_Toko!$A$2:$A$500,0)),IF(LEFT(T14,5)="Error","Ditahan","Belum diunggah"),IF(INDEX(Sinkronisasi!$H$2:$H$500,MATCH(A14,Sinkronisasi!$A$2:$A$500,0))="Sinkron","Tayang - sinkron","Tayang - cek beda"))</f>
        <v>Tayang - sinkron</v>
      </c>
    </row>
    <row r="15">
      <c r="A15" t="inlineStr">
        <is>
          <t>SP-601</t>
        </is>
      </c>
      <c r="B15" t="inlineStr">
        <is>
          <t>Spreadsheet Laporan Keuangan UMKM</t>
        </is>
      </c>
      <c r="C15" t="inlineStr">
        <is>
          <t>Template Google Sheets laba rugi dan arus kas.</t>
        </is>
      </c>
      <c r="D15" t="inlineStr">
        <is>
          <t>Template Google Sheets laba rugi dan arus kas.</t>
        </is>
      </c>
      <c r="E15" t="inlineStr">
        <is>
          <t>Spreadsheet</t>
        </is>
      </c>
      <c r="F15" t="inlineStr">
        <is>
          <t>keuangan, umkm, google sheets</t>
        </is>
      </c>
      <c r="G15" s="12" t="n">
        <v>89000</v>
      </c>
      <c r="H15" s="13" t="n">
        <v>0.2</v>
      </c>
      <c r="I15" s="14" t="n">
        <v>46327</v>
      </c>
      <c r="J15" s="14" t="n">
        <v>46356</v>
      </c>
      <c r="K15" s="12">
        <f>IF(H15&gt;0,ROUND(G15*(1-H15),-2),"")</f>
        <v>71200</v>
      </c>
      <c r="L15" s="12">
        <f>IF(AND(H15&gt;0,TODAY()&gt;=I15,TODAY()&lt;=J15),K15,G15)</f>
        <v>89000</v>
      </c>
      <c r="M15" t="n">
        <v>500</v>
      </c>
      <c r="N15" t="n">
        <v>88</v>
      </c>
      <c r="O15">
        <f>IF(M15="","Tak terbatas",M15-N15)</f>
        <v>412</v>
      </c>
      <c r="P15" t="str">
        <f>IF(M15="","Tersedia",IF(O15&lt;=0,"Habis",IF(O15&lt;=20,"Hampir habis","Tersedia")))</f>
        <v>Tersedia</v>
      </c>
      <c r="Q15" t="inlineStr">
        <is>
          <t>https://cdn.tokodigital.example/img/sp-601.jpg</t>
        </is>
      </c>
      <c r="R15" t="inlineStr">
        <is>
          <t>sp-601.xlsx</t>
        </is>
      </c>
      <c r="S15" t="inlineStr">
        <is>
          <t>https://files.tokodigital.example/sp-601.xlsx</t>
        </is>
      </c>
      <c r="T15" t="str">
        <f>IF(S15="","Error: file download kosong",IF(N(G15)&lt;=0,"Error: harga 0",IF(F15="","Error: tag kosong",IF(ISNA(MATCH(E15,Daftar!$A$2:$A$20,0)),"Error: kategori",IF(Q15="","Siap (tanpa gambar)","Siap")))))</f>
        <v>Siap</v>
      </c>
      <c r="U15" t="str">
        <f>IF(ISNA(MATCH(A15,Ekspor_Toko!$A$2:$A$500,0)),IF(LEFT(T15,5)="Error","Ditahan","Belum diunggah"),IF(INDEX(Sinkronisasi!$H$2:$H$500,MATCH(A15,Sinkronisasi!$A$2:$A$500,0))="Sinkron","Tayang - sinkron","Tayang - cek beda"))</f>
        <v>Belum diunggah</v>
      </c>
    </row>
    <row r="16">
      <c r="A16" t="inlineStr">
        <is>
          <t>SP-602</t>
        </is>
      </c>
      <c r="B16" t="inlineStr">
        <is>
          <t>Spreadsheet Stok Barang Sederhana</t>
        </is>
      </c>
      <c r="C16" t="inlineStr">
        <is>
          <t>Catat stok masuk dan keluar dengan rumus otomatis.</t>
        </is>
      </c>
      <c r="D16" t="inlineStr">
        <is>
          <t>Catat stok masuk dan keluar dengan rumus otomatis.</t>
        </is>
      </c>
      <c r="E16" t="inlineStr">
        <is>
          <t>Spreadsheet</t>
        </is>
      </c>
      <c r="F16" t="inlineStr">
        <is>
          <t>stok, inventori, excel</t>
        </is>
      </c>
      <c r="G16" s="12" t="n">
        <v>0</v>
      </c>
      <c r="H16" s="13" t="n"/>
      <c r="I16" s="14" t="n"/>
      <c r="J16" s="14" t="n"/>
      <c r="K16" s="12">
        <f>IF(H16&gt;0,ROUND(G16*(1-H16),-2),"")</f>
      </c>
      <c r="L16" s="12">
        <f>IF(AND(H16&gt;0,TODAY()&gt;=I16,TODAY()&lt;=J16),K16,G16)</f>
        <v>0</v>
      </c>
      <c r="M16" t="n">
        <v>500</v>
      </c>
      <c r="N16" t="n">
        <v>12</v>
      </c>
      <c r="O16">
        <f>IF(M16="","Tak terbatas",M16-N16)</f>
        <v>488</v>
      </c>
      <c r="P16" t="str">
        <f>IF(M16="","Tersedia",IF(O16&lt;=0,"Habis",IF(O16&lt;=20,"Hampir habis","Tersedia")))</f>
        <v>Tersedia</v>
      </c>
      <c r="Q16" t="inlineStr">
        <is>
          <t>https://cdn.tokodigital.example/img/sp-602.jpg</t>
        </is>
      </c>
      <c r="R16" t="inlineStr">
        <is>
          <t>sp-602.xlsx</t>
        </is>
      </c>
      <c r="S16" t="inlineStr">
        <is>
          <t>https://files.tokodigital.example/sp-602.xlsx</t>
        </is>
      </c>
      <c r="T16" t="str">
        <f>IF(S16="","Error: file download kosong",IF(N(G16)&lt;=0,"Error: harga 0",IF(F16="","Error: tag kosong",IF(ISNA(MATCH(E16,Daftar!$A$2:$A$20,0)),"Error: kategori",IF(Q16="","Siap (tanpa gambar)","Siap")))))</f>
        <v>Error: harga 0</v>
      </c>
      <c r="U16" t="str">
        <f>IF(ISNA(MATCH(A16,Ekspor_Toko!$A$2:$A$500,0)),IF(LEFT(T16,5)="Error","Ditahan","Belum diunggah"),IF(INDEX(Sinkronisasi!$H$2:$H$500,MATCH(A16,Sinkronisasi!$A$2:$A$500,0))="Sinkron","Tayang - sinkron","Tayang - cek beda"))</f>
        <v>Ditahan</v>
      </c>
    </row>
    <row r="17">
      <c r="A17" t="inlineStr">
        <is>
          <t>EB-004</t>
        </is>
      </c>
      <c r="B17" t="inlineStr">
        <is>
          <t>E-book Jualan di Marketplace</t>
        </is>
      </c>
      <c r="C17" t="inlineStr">
        <is>
          <t>Strategi listing, foto dan iklan untuk pemula.</t>
        </is>
      </c>
      <c r="D17" t="inlineStr">
        <is>
          <t>Strategi listing, foto dan iklan untuk pemula.</t>
        </is>
      </c>
      <c r="E17" t="inlineStr">
        <is>
          <t>E-Book</t>
        </is>
      </c>
      <c r="F17" t="inlineStr">
        <is>
          <t>marketplace, jualan, umkm</t>
        </is>
      </c>
      <c r="G17" s="12" t="n">
        <v>69000</v>
      </c>
      <c r="H17" s="13" t="n"/>
      <c r="I17" s="14" t="n"/>
      <c r="J17" s="14" t="n"/>
      <c r="K17" s="12">
        <f>IF(H17&gt;0,ROUND(G17*(1-H17),-2),"")</f>
      </c>
      <c r="L17" s="12">
        <f>IF(AND(H17&gt;0,TODAY()&gt;=I17,TODAY()&lt;=J17),K17,G17)</f>
        <v>69000</v>
      </c>
      <c r="M17" t="n">
        <v>500</v>
      </c>
      <c r="N17" t="n">
        <v>230</v>
      </c>
      <c r="O17">
        <f>IF(M17="","Tak terbatas",M17-N17)</f>
        <v>270</v>
      </c>
      <c r="P17" t="str">
        <f>IF(M17="","Tersedia",IF(O17&lt;=0,"Habis",IF(O17&lt;=20,"Hampir habis","Tersedia")))</f>
        <v>Tersedia</v>
      </c>
      <c r="Q17" t="inlineStr">
        <is>
          <t>https://cdn.tokodigital.example/img/eb-004.jpg</t>
        </is>
      </c>
      <c r="R17" t="inlineStr">
        <is>
          <t>eb-004.pdf</t>
        </is>
      </c>
      <c r="S17" t="inlineStr">
        <is>
          <t>https://files.tokodigital.example/eb-004.pdf</t>
        </is>
      </c>
      <c r="T17" t="str">
        <f>IF(S17="","Error: file download kosong",IF(N(G17)&lt;=0,"Error: harga 0",IF(F17="","Error: tag kosong",IF(ISNA(MATCH(E17,Daftar!$A$2:$A$20,0)),"Error: kategori",IF(Q17="","Siap (tanpa gambar)","Siap")))))</f>
        <v>Siap</v>
      </c>
      <c r="U17" t="str">
        <f>IF(ISNA(MATCH(A17,Ekspor_Toko!$A$2:$A$500,0)),IF(LEFT(T17,5)="Error","Ditahan","Belum diunggah"),IF(INDEX(Sinkronisasi!$H$2:$H$500,MATCH(A17,Sinkronisasi!$A$2:$A$500,0))="Sinkron","Tayang - sinkron","Tayang - cek beda"))</f>
        <v>Belum diunggah</v>
      </c>
    </row>
    <row r="18">
      <c r="A18" t="inlineStr">
        <is>
          <t>TP-105</t>
        </is>
      </c>
      <c r="B18" t="inlineStr">
        <is>
          <t>Template Presentasi Pitch Deck</t>
        </is>
      </c>
      <c r="C18" t="inlineStr">
        <is>
          <t>20 slide pitch deck untuk startup dan UMKM.</t>
        </is>
      </c>
      <c r="D18" t="inlineStr">
        <is>
          <t>20 slide pitch deck untuk startup dan UMKM.</t>
        </is>
      </c>
      <c r="E18" t="inlineStr">
        <is>
          <t>Template</t>
        </is>
      </c>
      <c r="F18" t="inlineStr">
        <is>
          <t>presentasi, pitch deck, powerpoint</t>
        </is>
      </c>
      <c r="G18" s="12" t="n">
        <v>75000</v>
      </c>
      <c r="H18" s="13" t="n"/>
      <c r="I18" s="14" t="n"/>
      <c r="J18" s="14" t="n"/>
      <c r="K18" s="12">
        <f>IF(H18&gt;0,ROUND(G18*(1-H18),-2),"")</f>
      </c>
      <c r="L18" s="12">
        <f>IF(AND(H18&gt;0,TODAY()&gt;=I18,TODAY()&lt;=J18),K18,G18)</f>
        <v>75000</v>
      </c>
      <c r="M18" t="n">
        <v>300</v>
      </c>
      <c r="N18" t="n">
        <v>44</v>
      </c>
      <c r="O18">
        <f>IF(M18="","Tak terbatas",M18-N18)</f>
        <v>256</v>
      </c>
      <c r="P18" t="str">
        <f>IF(M18="","Tersedia",IF(O18&lt;=0,"Habis",IF(O18&lt;=20,"Hampir habis","Tersedia")))</f>
        <v>Tersedia</v>
      </c>
      <c r="Q18" t="inlineStr">
        <is>
          <t>https://cdn.tokodigital.example/img/tp-105.jpg</t>
        </is>
      </c>
      <c r="R18" t="inlineStr">
        <is>
          <t>tp-105.zip</t>
        </is>
      </c>
      <c r="S18" t="inlineStr">
        <is>
          <t>https://files.tokodigital.example/tp-105.zip</t>
        </is>
      </c>
      <c r="T18" t="str">
        <f>IF(S18="","Error: file download kosong",IF(N(G18)&lt;=0,"Error: harga 0",IF(F18="","Error: tag kosong",IF(ISNA(MATCH(E18,Daftar!$A$2:$A$20,0)),"Error: kategori",IF(Q18="","Siap (tanpa gambar)","Siap")))))</f>
        <v>Siap</v>
      </c>
      <c r="U18" t="str">
        <f>IF(ISNA(MATCH(A18,Ekspor_Toko!$A$2:$A$500,0)),IF(LEFT(T18,5)="Error","Ditahan","Belum diunggah"),IF(INDEX(Sinkronisasi!$H$2:$H$500,MATCH(A18,Sinkronisasi!$A$2:$A$500,0))="Sinkron","Tayang - sinkron","Tayang - cek beda"))</f>
        <v>Belum diunggah</v>
      </c>
    </row>
  </sheetData>
  <autoFilter ref="A1:U18"/>
  <conditionalFormatting sqref="T2:T500">
    <cfRule type="expression" priority="1" dxfId="0">
      <formula>LEFT($T2,5)="Error"</formula>
    </cfRule>
    <cfRule type="expression" priority="2" dxfId="1">
      <formula>LEFT($T2,4)="Siap"</formula>
    </cfRule>
  </conditionalFormatting>
  <conditionalFormatting sqref="P2:P500">
    <cfRule type="cellIs" priority="3" operator="equal" dxfId="0">
      <formula>"Habis"</formula>
    </cfRule>
    <cfRule type="cellIs" priority="4" operator="equal" dxfId="2">
      <formula>"Hampir habis"</formula>
    </cfRule>
  </conditionalFormatting>
  <conditionalFormatting sqref="U2:U500">
    <cfRule type="cellIs" priority="5" operator="equal" dxfId="2">
      <formula>"Tayang - cek beda"</formula>
    </cfRule>
  </conditionalFormatting>
  <dataValidations count="1">
    <dataValidation sqref="E2:E500" showDropDown="0" showInputMessage="0" showErrorMessage="0" allowBlank="0" type="list">
      <formula1>=Daftar!$A$2:$A$8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sheetData>
    <row r="1">
      <c r="A1" s="5" t="inlineStr">
        <is>
          <t>Kategori</t>
        </is>
      </c>
    </row>
    <row r="2">
      <c r="A2" t="inlineStr">
        <is>
          <t>E-Book</t>
        </is>
      </c>
    </row>
    <row r="3">
      <c r="A3" t="inlineStr">
        <is>
          <t>Font</t>
        </is>
      </c>
    </row>
    <row r="4">
      <c r="A4" t="inlineStr">
        <is>
          <t>Ikon</t>
        </is>
      </c>
    </row>
    <row r="5">
      <c r="A5" t="inlineStr">
        <is>
          <t>Kursus Online</t>
        </is>
      </c>
    </row>
    <row r="6">
      <c r="A6" t="inlineStr">
        <is>
          <t>Preset</t>
        </is>
      </c>
    </row>
    <row r="7">
      <c r="A7" t="inlineStr">
        <is>
          <t>Spreadsheet</t>
        </is>
      </c>
    </row>
    <row r="8">
      <c r="A8" t="inlineStr">
        <is>
          <t>Template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36" customWidth="1" min="2" max="2"/>
    <col width="22" customWidth="1" min="5" max="5"/>
  </cols>
  <sheetData>
    <row r="1">
      <c r="A1" s="5" t="inlineStr">
        <is>
          <t>SKU</t>
        </is>
      </c>
      <c r="B1" s="5" t="inlineStr">
        <is>
          <t>Name</t>
        </is>
      </c>
      <c r="C1" s="5" t="inlineStr">
        <is>
          <t>Regular price</t>
        </is>
      </c>
      <c r="D1" s="5" t="inlineStr">
        <is>
          <t>Stock</t>
        </is>
      </c>
      <c r="E1" s="5" t="inlineStr">
        <is>
          <t>Ada di Master?</t>
        </is>
      </c>
    </row>
    <row r="2">
      <c r="A2" t="inlineStr">
        <is>
          <t>EB-001</t>
        </is>
      </c>
      <c r="B2" t="inlineStr">
        <is>
          <t>E-book Atur Keuangan Keluarga</t>
        </is>
      </c>
      <c r="C2" t="n">
        <v>79000</v>
      </c>
      <c r="D2" t="n">
        <v>388</v>
      </c>
      <c r="E2" t="str">
        <f>IF(ISNA(MATCH(A2,Master_Produk!$A$2:$A$500,0)),"TIDAK - cek/arsipkan","Ya")</f>
        <v>Ya</v>
      </c>
    </row>
    <row r="3">
      <c r="A3" t="inlineStr">
        <is>
          <t>EB-002</t>
        </is>
      </c>
      <c r="B3" t="inlineStr">
        <is>
          <t>E-book Resep Sarapan Sehat</t>
        </is>
      </c>
      <c r="C3" t="n">
        <v>59000</v>
      </c>
      <c r="E3" t="str">
        <f>IF(ISNA(MATCH(A3,Master_Produk!$A$2:$A$500,0)),"TIDAK - cek/arsipkan","Ya")</f>
        <v>Ya</v>
      </c>
    </row>
    <row r="4">
      <c r="A4" t="inlineStr">
        <is>
          <t>TP-101</t>
        </is>
      </c>
      <c r="B4" t="inlineStr">
        <is>
          <t>Template Canva Feed Instagram UMKM</t>
        </is>
      </c>
      <c r="C4" t="n">
        <v>45000</v>
      </c>
      <c r="D4" t="n">
        <v>644</v>
      </c>
      <c r="E4" t="str">
        <f>IF(ISNA(MATCH(A4,Master_Produk!$A$2:$A$500,0)),"TIDAK - cek/arsipkan","Ya")</f>
        <v>Ya</v>
      </c>
    </row>
    <row r="5">
      <c r="A5" t="inlineStr">
        <is>
          <t>TP-102</t>
        </is>
      </c>
      <c r="B5" t="inlineStr">
        <is>
          <t>Template CV ATS Friendly</t>
        </is>
      </c>
      <c r="C5" t="n">
        <v>30000</v>
      </c>
      <c r="D5" t="n">
        <v>680</v>
      </c>
      <c r="E5" t="str">
        <f>IF(ISNA(MATCH(A5,Master_Produk!$A$2:$A$500,0)),"TIDAK - cek/arsipkan","Ya")</f>
        <v>Ya</v>
      </c>
    </row>
    <row r="6">
      <c r="A6" t="inlineStr">
        <is>
          <t>PS-201</t>
        </is>
      </c>
      <c r="B6" t="inlineStr">
        <is>
          <t>Preset Lightroom Warm Film (15 pcs)</t>
        </is>
      </c>
      <c r="C6" t="n">
        <v>39000</v>
      </c>
      <c r="D6" t="n">
        <v>390</v>
      </c>
      <c r="E6" t="str">
        <f>IF(ISNA(MATCH(A6,Master_Produk!$A$2:$A$500,0)),"TIDAK - cek/arsipkan","Ya")</f>
        <v>Ya</v>
      </c>
    </row>
    <row r="7">
      <c r="A7" t="inlineStr">
        <is>
          <t>FN-401</t>
        </is>
      </c>
      <c r="B7" t="inlineStr">
        <is>
          <t>Font Script Nusantara</t>
        </is>
      </c>
      <c r="C7" t="n">
        <v>55000</v>
      </c>
      <c r="D7" t="n">
        <v>231</v>
      </c>
      <c r="E7" t="str">
        <f>IF(ISNA(MATCH(A7,Master_Produk!$A$2:$A$500,0)),"TIDAK - cek/arsipkan","Ya")</f>
        <v>Ya</v>
      </c>
    </row>
    <row r="8">
      <c r="A8" t="inlineStr">
        <is>
          <t>IC-501</t>
        </is>
      </c>
      <c r="B8" t="inlineStr">
        <is>
          <t>Ikon Pack Bisnis 300+</t>
        </is>
      </c>
      <c r="C8" t="n">
        <v>29000</v>
      </c>
      <c r="E8" t="str">
        <f>IF(ISNA(MATCH(A8,Master_Produk!$A$2:$A$500,0)),"TIDAK - cek/arsipkan","Ya")</f>
        <v>Ya</v>
      </c>
    </row>
    <row r="9">
      <c r="A9" t="inlineStr">
        <is>
          <t>EB-099</t>
        </is>
      </c>
      <c r="B9" t="inlineStr">
        <is>
          <t>E-book Lama (arsip)</t>
        </is>
      </c>
      <c r="C9" t="n">
        <v>25000</v>
      </c>
      <c r="D9" t="n">
        <v>0</v>
      </c>
      <c r="E9" t="str">
        <f>IF(ISNA(MATCH(A9,Master_Produk!$A$2:$A$500,0)),"TIDAK - cek/arsipkan","Ya")</f>
        <v>TIDAK - cek/arsipkan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11" customWidth="1" min="1" max="1"/>
    <col width="34" customWidth="1" min="2" max="2"/>
    <col width="13" customWidth="1" min="3" max="3"/>
    <col width="13" customWidth="1" min="4" max="4"/>
    <col width="16" customWidth="1" min="5" max="5"/>
    <col width="12" customWidth="1" min="6" max="6"/>
    <col width="24" customWidth="1" min="7" max="7"/>
    <col width="20" customWidth="1" min="8" max="8"/>
  </cols>
  <sheetData>
    <row r="1">
      <c r="A1" s="5" t="inlineStr">
        <is>
          <t>Kode (SKU)</t>
        </is>
      </c>
      <c r="B1" s="5" t="inlineStr">
        <is>
          <t>Nama Produk</t>
        </is>
      </c>
      <c r="C1" s="5" t="inlineStr">
        <is>
          <t>Harga Master</t>
        </is>
      </c>
      <c r="D1" s="5" t="inlineStr">
        <is>
          <t>Harga di Toko</t>
        </is>
      </c>
      <c r="E1" s="5" t="inlineStr">
        <is>
          <t>Sisa Lisensi Master</t>
        </is>
      </c>
      <c r="F1" s="5" t="inlineStr">
        <is>
          <t>Stok di Toko</t>
        </is>
      </c>
      <c r="G1" s="5" t="inlineStr">
        <is>
          <t>Status Data</t>
        </is>
      </c>
      <c r="H1" s="5" t="inlineStr">
        <is>
          <t>Hasil Cek</t>
        </is>
      </c>
    </row>
    <row r="2">
      <c r="A2" t="str">
        <f>Master_Produk!A2</f>
        <v>EB-001</v>
      </c>
      <c r="B2" t="str">
        <f>Master_Produk!B2</f>
        <v>E-book Atur Keuangan Keluarga</v>
      </c>
      <c r="C2">
        <f>Master_Produk!G2</f>
        <v>79000</v>
      </c>
      <c r="D2">
        <f>IFERROR(INDEX(Ekspor_Toko!$C$2:$C$500,MATCH(A2,Ekspor_Toko!$A$2:$A$500,0)),"-")</f>
        <v>79000</v>
      </c>
      <c r="E2">
        <f>Master_Produk!O2</f>
        <v>388</v>
      </c>
      <c r="F2">
        <f>IFERROR(IF(INDEX(Ekspor_Toko!$D$2:$D$500,MATCH(A2,Ekspor_Toko!$A$2:$A$500,0))="","Tak terbatas",INDEX(Ekspor_Toko!$D$2:$D$500,MATCH(A2,Ekspor_Toko!$A$2:$A$500,0))),"-")</f>
        <v>388</v>
      </c>
      <c r="G2" t="str">
        <f>Master_Produk!T2</f>
        <v>Siap</v>
      </c>
      <c r="H2" t="str">
        <f>IF(D2="-",IF(LEFT(G2,5)="Error","Ditahan (error data)","Belum di toko"),IF(AND(C2=D2,E2&amp;""=F2&amp;""),"Sinkron",IF(C2&lt;&gt;D2,"Harga beda","Stok lisensi beda")))</f>
        <v>Sinkron</v>
      </c>
    </row>
    <row r="3">
      <c r="A3" t="str">
        <f>Master_Produk!A3</f>
        <v>EB-002</v>
      </c>
      <c r="B3" t="str">
        <f>Master_Produk!B3</f>
        <v>E-book Resep Sarapan Sehat</v>
      </c>
      <c r="C3">
        <f>Master_Produk!G3</f>
        <v>59000</v>
      </c>
      <c r="D3">
        <f>IFERROR(INDEX(Ekspor_Toko!$C$2:$C$500,MATCH(A3,Ekspor_Toko!$A$2:$A$500,0)),"-")</f>
        <v>59000</v>
      </c>
      <c r="E3" t="str">
        <f>Master_Produk!O3</f>
        <v>Tak terbatas</v>
      </c>
      <c r="F3" t="str">
        <f>IFERROR(IF(INDEX(Ekspor_Toko!$D$2:$D$500,MATCH(A3,Ekspor_Toko!$A$2:$A$500,0))="","Tak terbatas",INDEX(Ekspor_Toko!$D$2:$D$500,MATCH(A3,Ekspor_Toko!$A$2:$A$500,0))),"-")</f>
        <v>Tak terbatas</v>
      </c>
      <c r="G3" t="str">
        <f>Master_Produk!T3</f>
        <v>Siap</v>
      </c>
      <c r="H3" t="str">
        <f>IF(D3="-",IF(LEFT(G3,5)="Error","Ditahan (error data)","Belum di toko"),IF(AND(C3=D3,E3&amp;""=F3&amp;""),"Sinkron",IF(C3&lt;&gt;D3,"Harga beda","Stok lisensi beda")))</f>
        <v>Sinkron</v>
      </c>
    </row>
    <row r="4">
      <c r="A4" t="str">
        <f>Master_Produk!A4</f>
        <v>EB-003</v>
      </c>
      <c r="B4" t="str">
        <f>Master_Produk!B4</f>
        <v>E-book Belajar Excel Dari Nol</v>
      </c>
      <c r="C4">
        <f>Master_Produk!G4</f>
        <v>99000</v>
      </c>
      <c r="D4" t="str">
        <f>IFERROR(INDEX(Ekspor_Toko!$C$2:$C$500,MATCH(A4,Ekspor_Toko!$A$2:$A$500,0)),"-")</f>
        <v>-</v>
      </c>
      <c r="E4">
        <f>Master_Produk!O4</f>
        <v>13</v>
      </c>
      <c r="F4" t="str">
        <f>IFERROR(IF(INDEX(Ekspor_Toko!$D$2:$D$500,MATCH(A4,Ekspor_Toko!$A$2:$A$500,0))="","Tak terbatas",INDEX(Ekspor_Toko!$D$2:$D$500,MATCH(A4,Ekspor_Toko!$A$2:$A$500,0))),"-")</f>
        <v>-</v>
      </c>
      <c r="G4" t="str">
        <f>Master_Produk!T4</f>
        <v>Siap (tanpa gambar)</v>
      </c>
      <c r="H4" t="str">
        <f>IF(D4="-",IF(LEFT(G4,5)="Error","Ditahan (error data)","Belum di toko"),IF(AND(C4=D4,E4&amp;""=F4&amp;""),"Sinkron",IF(C4&lt;&gt;D4,"Harga beda","Stok lisensi beda")))</f>
        <v>Belum di toko</v>
      </c>
    </row>
    <row r="5">
      <c r="A5" t="str">
        <f>Master_Produk!A5</f>
        <v>TP-101</v>
      </c>
      <c r="B5" t="str">
        <f>Master_Produk!B5</f>
        <v>Template Canva Feed Instagram UMKM</v>
      </c>
      <c r="C5">
        <f>Master_Produk!G5</f>
        <v>45000</v>
      </c>
      <c r="D5">
        <f>IFERROR(INDEX(Ekspor_Toko!$C$2:$C$500,MATCH(A5,Ekspor_Toko!$A$2:$A$500,0)),"-")</f>
        <v>45000</v>
      </c>
      <c r="E5">
        <f>Master_Produk!O5</f>
        <v>644</v>
      </c>
      <c r="F5">
        <f>IFERROR(IF(INDEX(Ekspor_Toko!$D$2:$D$500,MATCH(A5,Ekspor_Toko!$A$2:$A$500,0))="","Tak terbatas",INDEX(Ekspor_Toko!$D$2:$D$500,MATCH(A5,Ekspor_Toko!$A$2:$A$500,0))),"-")</f>
        <v>644</v>
      </c>
      <c r="G5" t="str">
        <f>Master_Produk!T5</f>
        <v>Siap</v>
      </c>
      <c r="H5" t="str">
        <f>IF(D5="-",IF(LEFT(G5,5)="Error","Ditahan (error data)","Belum di toko"),IF(AND(C5=D5,E5&amp;""=F5&amp;""),"Sinkron",IF(C5&lt;&gt;D5,"Harga beda","Stok lisensi beda")))</f>
        <v>Sinkron</v>
      </c>
    </row>
    <row r="6">
      <c r="A6" t="str">
        <f>Master_Produk!A6</f>
        <v>TP-102</v>
      </c>
      <c r="B6" t="str">
        <f>Master_Produk!B6</f>
        <v>Template CV ATS Friendly</v>
      </c>
      <c r="C6">
        <f>Master_Produk!G6</f>
        <v>35000</v>
      </c>
      <c r="D6">
        <f>IFERROR(INDEX(Ekspor_Toko!$C$2:$C$500,MATCH(A6,Ekspor_Toko!$A$2:$A$500,0)),"-")</f>
        <v>30000</v>
      </c>
      <c r="E6">
        <f>Master_Produk!O6</f>
        <v>680</v>
      </c>
      <c r="F6">
        <f>IFERROR(IF(INDEX(Ekspor_Toko!$D$2:$D$500,MATCH(A6,Ekspor_Toko!$A$2:$A$500,0))="","Tak terbatas",INDEX(Ekspor_Toko!$D$2:$D$500,MATCH(A6,Ekspor_Toko!$A$2:$A$500,0))),"-")</f>
        <v>680</v>
      </c>
      <c r="G6" t="str">
        <f>Master_Produk!T6</f>
        <v>Siap</v>
      </c>
      <c r="H6" t="str">
        <f>IF(D6="-",IF(LEFT(G6,5)="Error","Ditahan (error data)","Belum di toko"),IF(AND(C6=D6,E6&amp;""=F6&amp;""),"Sinkron",IF(C6&lt;&gt;D6,"Harga beda","Stok lisensi beda")))</f>
        <v>Harga beda</v>
      </c>
    </row>
    <row r="7">
      <c r="A7" t="str">
        <f>Master_Produk!A7</f>
        <v>TP-103</v>
      </c>
      <c r="B7" t="str">
        <f>Master_Produk!B7</f>
        <v>Template Notion Planner Kuliah</v>
      </c>
      <c r="C7">
        <f>Master_Produk!G7</f>
        <v>49000</v>
      </c>
      <c r="D7" t="str">
        <f>IFERROR(INDEX(Ekspor_Toko!$C$2:$C$500,MATCH(A7,Ekspor_Toko!$A$2:$A$500,0)),"-")</f>
        <v>-</v>
      </c>
      <c r="E7" t="str">
        <f>Master_Produk!O7</f>
        <v>Tak terbatas</v>
      </c>
      <c r="F7" t="str">
        <f>IFERROR(IF(INDEX(Ekspor_Toko!$D$2:$D$500,MATCH(A7,Ekspor_Toko!$A$2:$A$500,0))="","Tak terbatas",INDEX(Ekspor_Toko!$D$2:$D$500,MATCH(A7,Ekspor_Toko!$A$2:$A$500,0))),"-")</f>
        <v>-</v>
      </c>
      <c r="G7" t="str">
        <f>Master_Produk!T7</f>
        <v>Error: file download kosong</v>
      </c>
      <c r="H7" t="str">
        <f>IF(D7="-",IF(LEFT(G7,5)="Error","Ditahan (error data)","Belum di toko"),IF(AND(C7=D7,E7&amp;""=F7&amp;""),"Sinkron",IF(C7&lt;&gt;D7,"Harga beda","Stok lisensi beda")))</f>
        <v>Ditahan (error data)</v>
      </c>
    </row>
    <row r="8">
      <c r="A8" t="str">
        <f>Master_Produk!A8</f>
        <v>TP-104</v>
      </c>
      <c r="B8" t="str">
        <f>Master_Produk!B8</f>
        <v>Template Undangan Pernikahan Digital</v>
      </c>
      <c r="C8">
        <f>Master_Produk!G8</f>
        <v>65000</v>
      </c>
      <c r="D8" t="str">
        <f>IFERROR(INDEX(Ekspor_Toko!$C$2:$C$500,MATCH(A8,Ekspor_Toko!$A$2:$A$500,0)),"-")</f>
        <v>-</v>
      </c>
      <c r="E8">
        <f>Master_Produk!O8</f>
        <v>362</v>
      </c>
      <c r="F8" t="str">
        <f>IFERROR(IF(INDEX(Ekspor_Toko!$D$2:$D$500,MATCH(A8,Ekspor_Toko!$A$2:$A$500,0))="","Tak terbatas",INDEX(Ekspor_Toko!$D$2:$D$500,MATCH(A8,Ekspor_Toko!$A$2:$A$500,0))),"-")</f>
        <v>-</v>
      </c>
      <c r="G8" t="str">
        <f>Master_Produk!T8</f>
        <v>Error: tag kosong</v>
      </c>
      <c r="H8" t="str">
        <f>IF(D8="-",IF(LEFT(G8,5)="Error","Ditahan (error data)","Belum di toko"),IF(AND(C8=D8,E8&amp;""=F8&amp;""),"Sinkron",IF(C8&lt;&gt;D8,"Harga beda","Stok lisensi beda")))</f>
        <v>Ditahan (error data)</v>
      </c>
    </row>
    <row r="9">
      <c r="A9" t="str">
        <f>Master_Produk!A9</f>
        <v>PS-201</v>
      </c>
      <c r="B9" t="str">
        <f>Master_Produk!B9</f>
        <v>Preset Lightroom Warm Film (15 pcs)</v>
      </c>
      <c r="C9">
        <f>Master_Produk!G9</f>
        <v>39000</v>
      </c>
      <c r="D9">
        <f>IFERROR(INDEX(Ekspor_Toko!$C$2:$C$500,MATCH(A9,Ekspor_Toko!$A$2:$A$500,0)),"-")</f>
        <v>39000</v>
      </c>
      <c r="E9">
        <f>Master_Produk!O9</f>
        <v>390</v>
      </c>
      <c r="F9">
        <f>IFERROR(IF(INDEX(Ekspor_Toko!$D$2:$D$500,MATCH(A9,Ekspor_Toko!$A$2:$A$500,0))="","Tak terbatas",INDEX(Ekspor_Toko!$D$2:$D$500,MATCH(A9,Ekspor_Toko!$A$2:$A$500,0))),"-")</f>
        <v>390</v>
      </c>
      <c r="G9" t="str">
        <f>Master_Produk!T9</f>
        <v>Siap</v>
      </c>
      <c r="H9" t="str">
        <f>IF(D9="-",IF(LEFT(G9,5)="Error","Ditahan (error data)","Belum di toko"),IF(AND(C9=D9,E9&amp;""=F9&amp;""),"Sinkron",IF(C9&lt;&gt;D9,"Harga beda","Stok lisensi beda")))</f>
        <v>Sinkron</v>
      </c>
    </row>
    <row r="10">
      <c r="A10" t="str">
        <f>Master_Produk!A10</f>
        <v>PS-202</v>
      </c>
      <c r="B10" t="str">
        <f>Master_Produk!B10</f>
        <v>Preset Lightroom Kuliner</v>
      </c>
      <c r="C10">
        <f>Master_Produk!G10</f>
        <v>39000</v>
      </c>
      <c r="D10" t="str">
        <f>IFERROR(INDEX(Ekspor_Toko!$C$2:$C$500,MATCH(A10,Ekspor_Toko!$A$2:$A$500,0)),"-")</f>
        <v>-</v>
      </c>
      <c r="E10">
        <f>Master_Produk!O10</f>
        <v>505</v>
      </c>
      <c r="F10" t="str">
        <f>IFERROR(IF(INDEX(Ekspor_Toko!$D$2:$D$500,MATCH(A10,Ekspor_Toko!$A$2:$A$500,0))="","Tak terbatas",INDEX(Ekspor_Toko!$D$2:$D$500,MATCH(A10,Ekspor_Toko!$A$2:$A$500,0))),"-")</f>
        <v>-</v>
      </c>
      <c r="G10" t="str">
        <f>Master_Produk!T10</f>
        <v>Siap (tanpa gambar)</v>
      </c>
      <c r="H10" t="str">
        <f>IF(D10="-",IF(LEFT(G10,5)="Error","Ditahan (error data)","Belum di toko"),IF(AND(C10=D10,E10&amp;""=F10&amp;""),"Sinkron",IF(C10&lt;&gt;D10,"Harga beda","Stok lisensi beda")))</f>
        <v>Belum di toko</v>
      </c>
    </row>
    <row r="11">
      <c r="A11" t="str">
        <f>Master_Produk!A11</f>
        <v>KS-301</v>
      </c>
      <c r="B11" t="str">
        <f>Master_Produk!B11</f>
        <v>Kursus Video Dasar Desain Grafis</v>
      </c>
      <c r="C11">
        <f>Master_Produk!G11</f>
        <v>249000</v>
      </c>
      <c r="D11" t="str">
        <f>IFERROR(INDEX(Ekspor_Toko!$C$2:$C$500,MATCH(A11,Ekspor_Toko!$A$2:$A$500,0)),"-")</f>
        <v>-</v>
      </c>
      <c r="E11">
        <f>Master_Produk!O11</f>
        <v>139</v>
      </c>
      <c r="F11" t="str">
        <f>IFERROR(IF(INDEX(Ekspor_Toko!$D$2:$D$500,MATCH(A11,Ekspor_Toko!$A$2:$A$500,0))="","Tak terbatas",INDEX(Ekspor_Toko!$D$2:$D$500,MATCH(A11,Ekspor_Toko!$A$2:$A$500,0))),"-")</f>
        <v>-</v>
      </c>
      <c r="G11" t="str">
        <f>Master_Produk!T11</f>
        <v>Siap</v>
      </c>
      <c r="H11" t="str">
        <f>IF(D11="-",IF(LEFT(G11,5)="Error","Ditahan (error data)","Belum di toko"),IF(AND(C11=D11,E11&amp;""=F11&amp;""),"Sinkron",IF(C11&lt;&gt;D11,"Harga beda","Stok lisensi beda")))</f>
        <v>Belum di toko</v>
      </c>
    </row>
    <row r="12">
      <c r="A12" t="str">
        <f>Master_Produk!A12</f>
        <v>KS-302</v>
      </c>
      <c r="B12" t="str">
        <f>Master_Produk!B12</f>
        <v>Kursus Video Copywriting Jualan</v>
      </c>
      <c r="C12">
        <f>Master_Produk!G12</f>
        <v>199000</v>
      </c>
      <c r="D12" t="str">
        <f>IFERROR(INDEX(Ekspor_Toko!$C$2:$C$500,MATCH(A12,Ekspor_Toko!$A$2:$A$500,0)),"-")</f>
        <v>-</v>
      </c>
      <c r="E12">
        <f>Master_Produk!O12</f>
        <v>0</v>
      </c>
      <c r="F12" t="str">
        <f>IFERROR(IF(INDEX(Ekspor_Toko!$D$2:$D$500,MATCH(A12,Ekspor_Toko!$A$2:$A$500,0))="","Tak terbatas",INDEX(Ekspor_Toko!$D$2:$D$500,MATCH(A12,Ekspor_Toko!$A$2:$A$500,0))),"-")</f>
        <v>-</v>
      </c>
      <c r="G12" t="str">
        <f>Master_Produk!T12</f>
        <v>Siap</v>
      </c>
      <c r="H12" t="str">
        <f>IF(D12="-",IF(LEFT(G12,5)="Error","Ditahan (error data)","Belum di toko"),IF(AND(C12=D12,E12&amp;""=F12&amp;""),"Sinkron",IF(C12&lt;&gt;D12,"Harga beda","Stok lisensi beda")))</f>
        <v>Belum di toko</v>
      </c>
    </row>
    <row r="13">
      <c r="A13" t="str">
        <f>Master_Produk!A13</f>
        <v>FN-401</v>
      </c>
      <c r="B13" t="str">
        <f>Master_Produk!B13</f>
        <v>Font Script Nusantara</v>
      </c>
      <c r="C13">
        <f>Master_Produk!G13</f>
        <v>55000</v>
      </c>
      <c r="D13">
        <f>IFERROR(INDEX(Ekspor_Toko!$C$2:$C$500,MATCH(A13,Ekspor_Toko!$A$2:$A$500,0)),"-")</f>
        <v>55000</v>
      </c>
      <c r="E13">
        <f>Master_Produk!O13</f>
        <v>231</v>
      </c>
      <c r="F13">
        <f>IFERROR(IF(INDEX(Ekspor_Toko!$D$2:$D$500,MATCH(A13,Ekspor_Toko!$A$2:$A$500,0))="","Tak terbatas",INDEX(Ekspor_Toko!$D$2:$D$500,MATCH(A13,Ekspor_Toko!$A$2:$A$500,0))),"-")</f>
        <v>231</v>
      </c>
      <c r="G13" t="str">
        <f>Master_Produk!T13</f>
        <v>Siap</v>
      </c>
      <c r="H13" t="str">
        <f>IF(D13="-",IF(LEFT(G13,5)="Error","Ditahan (error data)","Belum di toko"),IF(AND(C13=D13,E13&amp;""=F13&amp;""),"Sinkron",IF(C13&lt;&gt;D13,"Harga beda","Stok lisensi beda")))</f>
        <v>Sinkron</v>
      </c>
    </row>
    <row r="14">
      <c r="A14" t="str">
        <f>Master_Produk!A14</f>
        <v>IC-501</v>
      </c>
      <c r="B14" t="str">
        <f>Master_Produk!B14</f>
        <v>Ikon Pack Bisnis 300+</v>
      </c>
      <c r="C14">
        <f>Master_Produk!G14</f>
        <v>29000</v>
      </c>
      <c r="D14">
        <f>IFERROR(INDEX(Ekspor_Toko!$C$2:$C$500,MATCH(A14,Ekspor_Toko!$A$2:$A$500,0)),"-")</f>
        <v>29000</v>
      </c>
      <c r="E14" t="str">
        <f>Master_Produk!O14</f>
        <v>Tak terbatas</v>
      </c>
      <c r="F14" t="str">
        <f>IFERROR(IF(INDEX(Ekspor_Toko!$D$2:$D$500,MATCH(A14,Ekspor_Toko!$A$2:$A$500,0))="","Tak terbatas",INDEX(Ekspor_Toko!$D$2:$D$500,MATCH(A14,Ekspor_Toko!$A$2:$A$500,0))),"-")</f>
        <v>Tak terbatas</v>
      </c>
      <c r="G14" t="str">
        <f>Master_Produk!T14</f>
        <v>Siap</v>
      </c>
      <c r="H14" t="str">
        <f>IF(D14="-",IF(LEFT(G14,5)="Error","Ditahan (error data)","Belum di toko"),IF(AND(C14=D14,E14&amp;""=F14&amp;""),"Sinkron",IF(C14&lt;&gt;D14,"Harga beda","Stok lisensi beda")))</f>
        <v>Sinkron</v>
      </c>
    </row>
    <row r="15">
      <c r="A15" t="str">
        <f>Master_Produk!A15</f>
        <v>SP-601</v>
      </c>
      <c r="B15" t="str">
        <f>Master_Produk!B15</f>
        <v>Spreadsheet Laporan Keuangan UMKM</v>
      </c>
      <c r="C15">
        <f>Master_Produk!G15</f>
        <v>89000</v>
      </c>
      <c r="D15" t="str">
        <f>IFERROR(INDEX(Ekspor_Toko!$C$2:$C$500,MATCH(A15,Ekspor_Toko!$A$2:$A$500,0)),"-")</f>
        <v>-</v>
      </c>
      <c r="E15">
        <f>Master_Produk!O15</f>
        <v>412</v>
      </c>
      <c r="F15" t="str">
        <f>IFERROR(IF(INDEX(Ekspor_Toko!$D$2:$D$500,MATCH(A15,Ekspor_Toko!$A$2:$A$500,0))="","Tak terbatas",INDEX(Ekspor_Toko!$D$2:$D$500,MATCH(A15,Ekspor_Toko!$A$2:$A$500,0))),"-")</f>
        <v>-</v>
      </c>
      <c r="G15" t="str">
        <f>Master_Produk!T15</f>
        <v>Siap</v>
      </c>
      <c r="H15" t="str">
        <f>IF(D15="-",IF(LEFT(G15,5)="Error","Ditahan (error data)","Belum di toko"),IF(AND(C15=D15,E15&amp;""=F15&amp;""),"Sinkron",IF(C15&lt;&gt;D15,"Harga beda","Stok lisensi beda")))</f>
        <v>Belum di toko</v>
      </c>
    </row>
    <row r="16">
      <c r="A16" t="str">
        <f>Master_Produk!A16</f>
        <v>SP-602</v>
      </c>
      <c r="B16" t="str">
        <f>Master_Produk!B16</f>
        <v>Spreadsheet Stok Barang Sederhana</v>
      </c>
      <c r="C16">
        <f>Master_Produk!G16</f>
        <v>0</v>
      </c>
      <c r="D16" t="str">
        <f>IFERROR(INDEX(Ekspor_Toko!$C$2:$C$500,MATCH(A16,Ekspor_Toko!$A$2:$A$500,0)),"-")</f>
        <v>-</v>
      </c>
      <c r="E16">
        <f>Master_Produk!O16</f>
        <v>488</v>
      </c>
      <c r="F16" t="str">
        <f>IFERROR(IF(INDEX(Ekspor_Toko!$D$2:$D$500,MATCH(A16,Ekspor_Toko!$A$2:$A$500,0))="","Tak terbatas",INDEX(Ekspor_Toko!$D$2:$D$500,MATCH(A16,Ekspor_Toko!$A$2:$A$500,0))),"-")</f>
        <v>-</v>
      </c>
      <c r="G16" t="str">
        <f>Master_Produk!T16</f>
        <v>Error: harga 0</v>
      </c>
      <c r="H16" t="str">
        <f>IF(D16="-",IF(LEFT(G16,5)="Error","Ditahan (error data)","Belum di toko"),IF(AND(C16=D16,E16&amp;""=F16&amp;""),"Sinkron",IF(C16&lt;&gt;D16,"Harga beda","Stok lisensi beda")))</f>
        <v>Ditahan (error data)</v>
      </c>
    </row>
    <row r="17">
      <c r="A17" t="str">
        <f>Master_Produk!A17</f>
        <v>EB-004</v>
      </c>
      <c r="B17" t="str">
        <f>Master_Produk!B17</f>
        <v>E-book Jualan di Marketplace</v>
      </c>
      <c r="C17">
        <f>Master_Produk!G17</f>
        <v>69000</v>
      </c>
      <c r="D17" t="str">
        <f>IFERROR(INDEX(Ekspor_Toko!$C$2:$C$500,MATCH(A17,Ekspor_Toko!$A$2:$A$500,0)),"-")</f>
        <v>-</v>
      </c>
      <c r="E17">
        <f>Master_Produk!O17</f>
        <v>270</v>
      </c>
      <c r="F17" t="str">
        <f>IFERROR(IF(INDEX(Ekspor_Toko!$D$2:$D$500,MATCH(A17,Ekspor_Toko!$A$2:$A$500,0))="","Tak terbatas",INDEX(Ekspor_Toko!$D$2:$D$500,MATCH(A17,Ekspor_Toko!$A$2:$A$500,0))),"-")</f>
        <v>-</v>
      </c>
      <c r="G17" t="str">
        <f>Master_Produk!T17</f>
        <v>Siap</v>
      </c>
      <c r="H17" t="str">
        <f>IF(D17="-",IF(LEFT(G17,5)="Error","Ditahan (error data)","Belum di toko"),IF(AND(C17=D17,E17&amp;""=F17&amp;""),"Sinkron",IF(C17&lt;&gt;D17,"Harga beda","Stok lisensi beda")))</f>
        <v>Belum di toko</v>
      </c>
    </row>
    <row r="18">
      <c r="A18" t="str">
        <f>Master_Produk!A18</f>
        <v>TP-105</v>
      </c>
      <c r="B18" t="str">
        <f>Master_Produk!B18</f>
        <v>Template Presentasi Pitch Deck</v>
      </c>
      <c r="C18">
        <f>Master_Produk!G18</f>
        <v>75000</v>
      </c>
      <c r="D18" t="str">
        <f>IFERROR(INDEX(Ekspor_Toko!$C$2:$C$500,MATCH(A18,Ekspor_Toko!$A$2:$A$500,0)),"-")</f>
        <v>-</v>
      </c>
      <c r="E18">
        <f>Master_Produk!O18</f>
        <v>256</v>
      </c>
      <c r="F18" t="str">
        <f>IFERROR(IF(INDEX(Ekspor_Toko!$D$2:$D$500,MATCH(A18,Ekspor_Toko!$A$2:$A$500,0))="","Tak terbatas",INDEX(Ekspor_Toko!$D$2:$D$500,MATCH(A18,Ekspor_Toko!$A$2:$A$500,0))),"-")</f>
        <v>-</v>
      </c>
      <c r="G18" t="str">
        <f>Master_Produk!T18</f>
        <v>Siap</v>
      </c>
      <c r="H18" t="str">
        <f>IF(D18="-",IF(LEFT(G18,5)="Error","Ditahan (error data)","Belum di toko"),IF(AND(C18=D18,E18&amp;""=F18&amp;""),"Sinkron",IF(C18&lt;&gt;D18,"Harga beda","Stok lisensi beda")))</f>
        <v>Belum di toko</v>
      </c>
    </row>
  </sheetData>
  <conditionalFormatting sqref="H2:H500">
    <cfRule type="cellIs" priority="1" operator="equal" dxfId="1">
      <formula>"Sinkron"</formula>
    </cfRule>
    <cfRule type="expression" priority="2" dxfId="2">
      <formula>OR($H2="Harga beda",$H2="Stok lisensi beda")</formula>
    </cfRule>
    <cfRule type="cellIs" priority="3" operator="equal" dxfId="0">
      <formula>"Ditahan (error data)"</formula>
    </cfRule>
  </conditionalFormatting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44" customWidth="1" min="3" max="3"/>
    <col width="44" customWidth="1" min="4" max="4"/>
    <col width="46" customWidth="1" min="5" max="5"/>
  </cols>
  <sheetData>
    <row r="1">
      <c r="A1" s="5" t="inlineStr">
        <is>
          <t>Kode</t>
        </is>
      </c>
      <c r="B1" s="5" t="inlineStr">
        <is>
          <t>Kolom</t>
        </is>
      </c>
      <c r="C1" s="5" t="inlineStr">
        <is>
          <t>Sebelum</t>
        </is>
      </c>
      <c r="D1" s="5" t="inlineStr">
        <is>
          <t>Sesudah</t>
        </is>
      </c>
      <c r="E1" s="5" t="inlineStr">
        <is>
          <t>Alasan</t>
        </is>
      </c>
    </row>
    <row r="2">
      <c r="A2" t="inlineStr">
        <is>
          <t>EB-001</t>
        </is>
      </c>
      <c r="B2" t="inlineStr">
        <is>
          <t>Nama Produk</t>
        </is>
      </c>
      <c r="C2" t="inlineStr">
        <is>
          <t xml:space="preserve">E-book Atur Keuangan Keluarga </t>
        </is>
      </c>
      <c r="D2" t="inlineStr">
        <is>
          <t>E-book Atur Keuangan Keluarga</t>
        </is>
      </c>
      <c r="E2" t="inlineStr">
        <is>
          <t>Spasi berlebih</t>
        </is>
      </c>
    </row>
    <row r="3">
      <c r="A3" t="inlineStr">
        <is>
          <t>EB-001</t>
        </is>
      </c>
      <c r="B3" t="inlineStr">
        <is>
          <t>Deskripsi</t>
        </is>
      </c>
      <c r="C3" t="inlineStr">
        <is>
          <t>Panduan  praktis menyusun anggaran rumah tangga bulanan.</t>
        </is>
      </c>
      <c r="D3" t="inlineStr">
        <is>
          <t>Panduan praktis menyusun anggaran rumah tangga bulanan.</t>
        </is>
      </c>
      <c r="E3" t="inlineStr">
        <is>
          <t>Spasi/salah ketik</t>
        </is>
      </c>
    </row>
    <row r="4">
      <c r="A4" t="inlineStr">
        <is>
          <t>EB-001</t>
        </is>
      </c>
      <c r="B4" t="inlineStr">
        <is>
          <t>Kategori</t>
        </is>
      </c>
      <c r="C4" t="inlineStr">
        <is>
          <t>Ebook</t>
        </is>
      </c>
      <c r="D4" t="inlineStr">
        <is>
          <t>E-Book</t>
        </is>
      </c>
      <c r="E4" t="inlineStr">
        <is>
          <t>Kategori distandarkan</t>
        </is>
      </c>
    </row>
    <row r="5">
      <c r="A5" t="inlineStr">
        <is>
          <t>EB-001</t>
        </is>
      </c>
      <c r="B5" t="inlineStr">
        <is>
          <t>Tag</t>
        </is>
      </c>
      <c r="C5" t="inlineStr">
        <is>
          <t>keuangan; anggaran ;keluarga</t>
        </is>
      </c>
      <c r="D5" t="inlineStr">
        <is>
          <t>keuangan, anggaran, keluarga</t>
        </is>
      </c>
      <c r="E5" t="inlineStr">
        <is>
          <t>Pemisah tag diseragamkan (koma), huruf kecil</t>
        </is>
      </c>
    </row>
    <row r="6">
      <c r="A6" t="inlineStr">
        <is>
          <t>EB-001</t>
        </is>
      </c>
      <c r="B6" t="inlineStr">
        <is>
          <t>Harga Normal</t>
        </is>
      </c>
      <c r="C6" t="inlineStr">
        <is>
          <t>Rp 79.000</t>
        </is>
      </c>
      <c r="D6" t="inlineStr">
        <is>
          <t>79000</t>
        </is>
      </c>
      <c r="E6" t="inlineStr">
        <is>
          <t>Format harga jadi angka</t>
        </is>
      </c>
    </row>
    <row r="7">
      <c r="A7" t="inlineStr">
        <is>
          <t>EB-002</t>
        </is>
      </c>
      <c r="B7" t="inlineStr">
        <is>
          <t>Tag</t>
        </is>
      </c>
      <c r="C7" t="inlineStr">
        <is>
          <t>resep|sarapan|Sehat</t>
        </is>
      </c>
      <c r="D7" t="inlineStr">
        <is>
          <t>resep, sarapan, sehat</t>
        </is>
      </c>
      <c r="E7" t="inlineStr">
        <is>
          <t>Pemisah tag diseragamkan (koma), huruf kecil</t>
        </is>
      </c>
    </row>
    <row r="8">
      <c r="A8" t="inlineStr">
        <is>
          <t>EB-002</t>
        </is>
      </c>
      <c r="B8" t="inlineStr">
        <is>
          <t>Lisensi Total</t>
        </is>
      </c>
      <c r="C8" t="inlineStr">
        <is>
          <t>unlimited</t>
        </is>
      </c>
      <c r="D8" t="inlineStr">
        <is>
          <t>(kosong = tak terbatas)</t>
        </is>
      </c>
      <c r="E8" t="inlineStr">
        <is>
          <t>Lisensi tak terbatas</t>
        </is>
      </c>
    </row>
    <row r="9">
      <c r="A9" t="inlineStr">
        <is>
          <t>EB-003</t>
        </is>
      </c>
      <c r="B9" t="inlineStr">
        <is>
          <t>Deskripsi</t>
        </is>
      </c>
      <c r="C9" t="inlineStr">
        <is>
          <t>Tutoral Excel bertahap untuk pemula.</t>
        </is>
      </c>
      <c r="D9" t="inlineStr">
        <is>
          <t>Tutorial Excel bertahap untuk pemula.</t>
        </is>
      </c>
      <c r="E9" t="inlineStr">
        <is>
          <t>Spasi/salah ketik</t>
        </is>
      </c>
    </row>
    <row r="10">
      <c r="A10" t="inlineStr">
        <is>
          <t>EB-003</t>
        </is>
      </c>
      <c r="B10" t="inlineStr">
        <is>
          <t>Kategori</t>
        </is>
      </c>
      <c r="C10" t="inlineStr">
        <is>
          <t>e book</t>
        </is>
      </c>
      <c r="D10" t="inlineStr">
        <is>
          <t>E-Book</t>
        </is>
      </c>
      <c r="E10" t="inlineStr">
        <is>
          <t>Kategori distandarkan</t>
        </is>
      </c>
    </row>
    <row r="11">
      <c r="A11" t="inlineStr">
        <is>
          <t>EB-003</t>
        </is>
      </c>
      <c r="B11" t="inlineStr">
        <is>
          <t>Harga Normal</t>
        </is>
      </c>
      <c r="C11" t="inlineStr">
        <is>
          <t>Rp99rb</t>
        </is>
      </c>
      <c r="D11" t="inlineStr">
        <is>
          <t>99000</t>
        </is>
      </c>
      <c r="E11" t="inlineStr">
        <is>
          <t>Format harga jadi angka</t>
        </is>
      </c>
    </row>
    <row r="12">
      <c r="A12" t="inlineStr">
        <is>
          <t>EB-003</t>
        </is>
      </c>
      <c r="B12" t="inlineStr">
        <is>
          <t>Diskon Promo</t>
        </is>
      </c>
      <c r="C12" t="inlineStr">
        <is>
          <t>15</t>
        </is>
      </c>
      <c r="D12" t="inlineStr">
        <is>
          <t>15%</t>
        </is>
      </c>
      <c r="E12" t="inlineStr">
        <is>
          <t>Format persen</t>
        </is>
      </c>
    </row>
    <row r="13">
      <c r="A13" t="inlineStr">
        <is>
          <t>TP-101</t>
        </is>
      </c>
      <c r="B13" t="inlineStr">
        <is>
          <t>Kategori</t>
        </is>
      </c>
      <c r="C13" t="inlineStr">
        <is>
          <t>Templete</t>
        </is>
      </c>
      <c r="D13" t="inlineStr">
        <is>
          <t>Template</t>
        </is>
      </c>
      <c r="E13" t="inlineStr">
        <is>
          <t>Kategori distandarkan</t>
        </is>
      </c>
    </row>
    <row r="14">
      <c r="A14" t="inlineStr">
        <is>
          <t>TP-101</t>
        </is>
      </c>
      <c r="B14" t="inlineStr">
        <is>
          <t>Tag</t>
        </is>
      </c>
      <c r="C14" t="inlineStr">
        <is>
          <t>canva,instagram,umkm</t>
        </is>
      </c>
      <c r="D14" t="inlineStr">
        <is>
          <t>canva, instagram, umkm</t>
        </is>
      </c>
      <c r="E14" t="inlineStr">
        <is>
          <t>Pemisah tag diseragamkan (koma), huruf kecil</t>
        </is>
      </c>
    </row>
    <row r="15">
      <c r="A15" t="inlineStr">
        <is>
          <t>TP-101</t>
        </is>
      </c>
      <c r="B15" t="inlineStr">
        <is>
          <t>Harga Normal</t>
        </is>
      </c>
      <c r="C15" t="inlineStr">
        <is>
          <t>Rp 45.000</t>
        </is>
      </c>
      <c r="D15" t="inlineStr">
        <is>
          <t>45000</t>
        </is>
      </c>
      <c r="E15" t="inlineStr">
        <is>
          <t>Format harga jadi angka</t>
        </is>
      </c>
    </row>
    <row r="16">
      <c r="A16" t="inlineStr">
        <is>
          <t>TP-102</t>
        </is>
      </c>
      <c r="B16" t="inlineStr">
        <is>
          <t>Tag</t>
        </is>
      </c>
      <c r="C16" t="inlineStr">
        <is>
          <t>cv, karier , ats</t>
        </is>
      </c>
      <c r="D16" t="inlineStr">
        <is>
          <t>cv, karier, ats</t>
        </is>
      </c>
      <c r="E16" t="inlineStr">
        <is>
          <t>Pemisah tag diseragamkan (koma), huruf kecil</t>
        </is>
      </c>
    </row>
    <row r="17">
      <c r="A17" t="inlineStr">
        <is>
          <t>TP-102</t>
        </is>
      </c>
      <c r="B17" t="inlineStr">
        <is>
          <t>Harga Normal</t>
        </is>
      </c>
      <c r="C17" t="inlineStr">
        <is>
          <t>35.000</t>
        </is>
      </c>
      <c r="D17" t="inlineStr">
        <is>
          <t>35000</t>
        </is>
      </c>
      <c r="E17" t="inlineStr">
        <is>
          <t>Format harga jadi angka</t>
        </is>
      </c>
    </row>
    <row r="18">
      <c r="A18" t="inlineStr">
        <is>
          <t>TP-103</t>
        </is>
      </c>
      <c r="B18" t="inlineStr">
        <is>
          <t>Kategori</t>
        </is>
      </c>
      <c r="C18" t="inlineStr">
        <is>
          <t>template notion</t>
        </is>
      </c>
      <c r="D18" t="inlineStr">
        <is>
          <t>Template</t>
        </is>
      </c>
      <c r="E18" t="inlineStr">
        <is>
          <t>Kategori distandarkan</t>
        </is>
      </c>
    </row>
    <row r="19">
      <c r="A19" t="inlineStr">
        <is>
          <t>TP-103</t>
        </is>
      </c>
      <c r="B19" t="inlineStr">
        <is>
          <t>Tag</t>
        </is>
      </c>
      <c r="C19" t="inlineStr">
        <is>
          <t>notion;planner;mahasiswa</t>
        </is>
      </c>
      <c r="D19" t="inlineStr">
        <is>
          <t>notion, planner, mahasiswa</t>
        </is>
      </c>
      <c r="E19" t="inlineStr">
        <is>
          <t>Pemisah tag diseragamkan (koma), huruf kecil</t>
        </is>
      </c>
    </row>
    <row r="20">
      <c r="A20" t="inlineStr">
        <is>
          <t>TP-103</t>
        </is>
      </c>
      <c r="B20" t="inlineStr">
        <is>
          <t>Harga Normal</t>
        </is>
      </c>
      <c r="C20" t="inlineStr">
        <is>
          <t>Rp 49.000</t>
        </is>
      </c>
      <c r="D20" t="inlineStr">
        <is>
          <t>49000</t>
        </is>
      </c>
      <c r="E20" t="inlineStr">
        <is>
          <t>Format harga jadi angka</t>
        </is>
      </c>
    </row>
    <row r="21">
      <c r="A21" t="inlineStr">
        <is>
          <t>TP-103</t>
        </is>
      </c>
      <c r="B21" t="inlineStr">
        <is>
          <t>Lisensi Total</t>
        </is>
      </c>
      <c r="C21" t="inlineStr">
        <is>
          <t>unlimited</t>
        </is>
      </c>
      <c r="D21" t="inlineStr">
        <is>
          <t>(kosong = tak terbatas)</t>
        </is>
      </c>
      <c r="E21" t="inlineStr">
        <is>
          <t>Lisensi tak terbatas</t>
        </is>
      </c>
    </row>
    <row r="22">
      <c r="A22" t="inlineStr">
        <is>
          <t>TP-104</t>
        </is>
      </c>
      <c r="B22" t="inlineStr">
        <is>
          <t>Harga Normal</t>
        </is>
      </c>
      <c r="C22" t="inlineStr">
        <is>
          <t>Rp 65.000</t>
        </is>
      </c>
      <c r="D22" t="inlineStr">
        <is>
          <t>65000</t>
        </is>
      </c>
      <c r="E22" t="inlineStr">
        <is>
          <t>Format harga jadi angka</t>
        </is>
      </c>
    </row>
    <row r="23">
      <c r="A23" t="inlineStr">
        <is>
          <t>PS-201</t>
        </is>
      </c>
      <c r="B23" t="inlineStr">
        <is>
          <t>Tag</t>
        </is>
      </c>
      <c r="C23" t="inlineStr">
        <is>
          <t>lightroom,foto,preset</t>
        </is>
      </c>
      <c r="D23" t="inlineStr">
        <is>
          <t>lightroom, foto, preset</t>
        </is>
      </c>
      <c r="E23" t="inlineStr">
        <is>
          <t>Pemisah tag diseragamkan (koma), huruf kecil</t>
        </is>
      </c>
    </row>
    <row r="24">
      <c r="A24" t="inlineStr">
        <is>
          <t>PS-201</t>
        </is>
      </c>
      <c r="B24" t="inlineStr">
        <is>
          <t>Harga Normal</t>
        </is>
      </c>
      <c r="C24" t="inlineStr">
        <is>
          <t>Rp 39.000</t>
        </is>
      </c>
      <c r="D24" t="inlineStr">
        <is>
          <t>39000</t>
        </is>
      </c>
      <c r="E24" t="inlineStr">
        <is>
          <t>Format harga jadi angka</t>
        </is>
      </c>
    </row>
    <row r="25">
      <c r="A25" t="inlineStr">
        <is>
          <t>PS-202</t>
        </is>
      </c>
      <c r="B25" t="inlineStr">
        <is>
          <t>Kategori</t>
        </is>
      </c>
      <c r="C25" t="inlineStr">
        <is>
          <t>preset</t>
        </is>
      </c>
      <c r="D25" t="inlineStr">
        <is>
          <t>Preset</t>
        </is>
      </c>
      <c r="E25" t="inlineStr">
        <is>
          <t>Kategori distandarkan</t>
        </is>
      </c>
    </row>
    <row r="26">
      <c r="A26" t="inlineStr">
        <is>
          <t>PS-202</t>
        </is>
      </c>
      <c r="B26" t="inlineStr">
        <is>
          <t>Tag</t>
        </is>
      </c>
      <c r="C26" t="inlineStr">
        <is>
          <t>lightroom | kuliner</t>
        </is>
      </c>
      <c r="D26" t="inlineStr">
        <is>
          <t>lightroom, kuliner</t>
        </is>
      </c>
      <c r="E26" t="inlineStr">
        <is>
          <t>Pemisah tag diseragamkan (koma), huruf kecil</t>
        </is>
      </c>
    </row>
    <row r="27">
      <c r="A27" t="inlineStr">
        <is>
          <t>PS-202</t>
        </is>
      </c>
      <c r="B27" t="inlineStr">
        <is>
          <t>Harga Normal</t>
        </is>
      </c>
      <c r="C27" t="inlineStr">
        <is>
          <t>Rp 39.000</t>
        </is>
      </c>
      <c r="D27" t="inlineStr">
        <is>
          <t>39000</t>
        </is>
      </c>
      <c r="E27" t="inlineStr">
        <is>
          <t>Format harga jadi angka</t>
        </is>
      </c>
    </row>
    <row r="28">
      <c r="A28" t="inlineStr">
        <is>
          <t>KS-301</t>
        </is>
      </c>
      <c r="B28" t="inlineStr">
        <is>
          <t>Harga Normal</t>
        </is>
      </c>
      <c r="C28" t="inlineStr">
        <is>
          <t>Rp 249.000</t>
        </is>
      </c>
      <c r="D28" t="inlineStr">
        <is>
          <t>249000</t>
        </is>
      </c>
      <c r="E28" t="inlineStr">
        <is>
          <t>Format harga jadi angka</t>
        </is>
      </c>
    </row>
    <row r="29">
      <c r="A29" t="inlineStr">
        <is>
          <t>KS-302</t>
        </is>
      </c>
      <c r="B29" t="inlineStr">
        <is>
          <t>Kategori</t>
        </is>
      </c>
      <c r="C29" t="inlineStr">
        <is>
          <t>kursus</t>
        </is>
      </c>
      <c r="D29" t="inlineStr">
        <is>
          <t>Kursus Online</t>
        </is>
      </c>
      <c r="E29" t="inlineStr">
        <is>
          <t>Kategori distandarkan</t>
        </is>
      </c>
    </row>
    <row r="30">
      <c r="A30" t="inlineStr">
        <is>
          <t>KS-302</t>
        </is>
      </c>
      <c r="B30" t="inlineStr">
        <is>
          <t>Tag</t>
        </is>
      </c>
      <c r="C30" t="inlineStr">
        <is>
          <t>copywriting,marketing,kursus</t>
        </is>
      </c>
      <c r="D30" t="inlineStr">
        <is>
          <t>copywriting, marketing, kursus</t>
        </is>
      </c>
      <c r="E30" t="inlineStr">
        <is>
          <t>Pemisah tag diseragamkan (koma), huruf kecil</t>
        </is>
      </c>
    </row>
    <row r="31">
      <c r="A31" t="inlineStr">
        <is>
          <t>KS-302</t>
        </is>
      </c>
      <c r="B31" t="inlineStr">
        <is>
          <t>Harga Normal</t>
        </is>
      </c>
      <c r="C31" t="inlineStr">
        <is>
          <t>Rp 199.000</t>
        </is>
      </c>
      <c r="D31" t="inlineStr">
        <is>
          <t>199000</t>
        </is>
      </c>
      <c r="E31" t="inlineStr">
        <is>
          <t>Format harga jadi angka</t>
        </is>
      </c>
    </row>
    <row r="32">
      <c r="A32" t="inlineStr">
        <is>
          <t>FN-401</t>
        </is>
      </c>
      <c r="B32" t="inlineStr">
        <is>
          <t>Tag</t>
        </is>
      </c>
      <c r="C32" t="inlineStr">
        <is>
          <t>font,script,lisensi komersial</t>
        </is>
      </c>
      <c r="D32" t="inlineStr">
        <is>
          <t>font, script, lisensi komersial</t>
        </is>
      </c>
      <c r="E32" t="inlineStr">
        <is>
          <t>Pemisah tag diseragamkan (koma), huruf kecil</t>
        </is>
      </c>
    </row>
    <row r="33">
      <c r="A33" t="inlineStr">
        <is>
          <t>FN-401</t>
        </is>
      </c>
      <c r="B33" t="inlineStr">
        <is>
          <t>Harga Normal</t>
        </is>
      </c>
      <c r="C33" t="inlineStr">
        <is>
          <t>Rp 55.000</t>
        </is>
      </c>
      <c r="D33" t="inlineStr">
        <is>
          <t>55000</t>
        </is>
      </c>
      <c r="E33" t="inlineStr">
        <is>
          <t>Format harga jadi angka</t>
        </is>
      </c>
    </row>
    <row r="34">
      <c r="A34" t="inlineStr">
        <is>
          <t>IC-501</t>
        </is>
      </c>
      <c r="B34" t="inlineStr">
        <is>
          <t>Tag</t>
        </is>
      </c>
      <c r="C34" t="inlineStr">
        <is>
          <t>ikon;svg;presentasi</t>
        </is>
      </c>
      <c r="D34" t="inlineStr">
        <is>
          <t>ikon, svg, presentasi</t>
        </is>
      </c>
      <c r="E34" t="inlineStr">
        <is>
          <t>Pemisah tag diseragamkan (koma), huruf kecil</t>
        </is>
      </c>
    </row>
    <row r="35">
      <c r="A35" t="inlineStr">
        <is>
          <t>IC-501</t>
        </is>
      </c>
      <c r="B35" t="inlineStr">
        <is>
          <t>Harga Normal</t>
        </is>
      </c>
      <c r="C35" t="inlineStr">
        <is>
          <t>Rp 29.000</t>
        </is>
      </c>
      <c r="D35" t="inlineStr">
        <is>
          <t>29000</t>
        </is>
      </c>
      <c r="E35" t="inlineStr">
        <is>
          <t>Format harga jadi angka</t>
        </is>
      </c>
    </row>
    <row r="36">
      <c r="A36" t="inlineStr">
        <is>
          <t>IC-501</t>
        </is>
      </c>
      <c r="B36" t="inlineStr">
        <is>
          <t>Lisensi Total</t>
        </is>
      </c>
      <c r="C36" t="inlineStr">
        <is>
          <t>unlimited</t>
        </is>
      </c>
      <c r="D36" t="inlineStr">
        <is>
          <t>(kosong = tak terbatas)</t>
        </is>
      </c>
      <c r="E36" t="inlineStr">
        <is>
          <t>Lisensi tak terbatas</t>
        </is>
      </c>
    </row>
    <row r="37">
      <c r="A37" t="inlineStr">
        <is>
          <t>SP-601</t>
        </is>
      </c>
      <c r="B37" t="inlineStr">
        <is>
          <t>Tag</t>
        </is>
      </c>
      <c r="C37" t="inlineStr">
        <is>
          <t>keuangan,umkm,google sheets</t>
        </is>
      </c>
      <c r="D37" t="inlineStr">
        <is>
          <t>keuangan, umkm, google sheets</t>
        </is>
      </c>
      <c r="E37" t="inlineStr">
        <is>
          <t>Pemisah tag diseragamkan (koma), huruf kecil</t>
        </is>
      </c>
    </row>
    <row r="38">
      <c r="A38" t="inlineStr">
        <is>
          <t>SP-601</t>
        </is>
      </c>
      <c r="B38" t="inlineStr">
        <is>
          <t>Harga Normal</t>
        </is>
      </c>
      <c r="C38" t="inlineStr">
        <is>
          <t>Rp 89.000</t>
        </is>
      </c>
      <c r="D38" t="inlineStr">
        <is>
          <t>89000</t>
        </is>
      </c>
      <c r="E38" t="inlineStr">
        <is>
          <t>Format harga jadi angka</t>
        </is>
      </c>
    </row>
    <row r="39">
      <c r="A39" t="inlineStr">
        <is>
          <t>SP-601</t>
        </is>
      </c>
      <c r="B39" t="inlineStr">
        <is>
          <t>Diskon Promo</t>
        </is>
      </c>
      <c r="C39" t="inlineStr">
        <is>
          <t>20</t>
        </is>
      </c>
      <c r="D39" t="inlineStr">
        <is>
          <t>20%</t>
        </is>
      </c>
      <c r="E39" t="inlineStr">
        <is>
          <t>Format persen</t>
        </is>
      </c>
    </row>
    <row r="40">
      <c r="A40" t="inlineStr">
        <is>
          <t>SP-602</t>
        </is>
      </c>
      <c r="B40" t="inlineStr">
        <is>
          <t>Kategori</t>
        </is>
      </c>
      <c r="C40" t="inlineStr">
        <is>
          <t>spreadsheet</t>
        </is>
      </c>
      <c r="D40" t="inlineStr">
        <is>
          <t>Spreadsheet</t>
        </is>
      </c>
      <c r="E40" t="inlineStr">
        <is>
          <t>Kategori distandarkan</t>
        </is>
      </c>
    </row>
    <row r="41">
      <c r="A41" t="inlineStr">
        <is>
          <t>SP-602</t>
        </is>
      </c>
      <c r="B41" t="inlineStr">
        <is>
          <t>Tag</t>
        </is>
      </c>
      <c r="C41" t="inlineStr">
        <is>
          <t>stok,inventori,excel</t>
        </is>
      </c>
      <c r="D41" t="inlineStr">
        <is>
          <t>stok, inventori, excel</t>
        </is>
      </c>
      <c r="E41" t="inlineStr">
        <is>
          <t>Pemisah tag diseragamkan (koma), huruf kecil</t>
        </is>
      </c>
    </row>
    <row r="42">
      <c r="A42" t="inlineStr">
        <is>
          <t>SP-602</t>
        </is>
      </c>
      <c r="B42" t="inlineStr">
        <is>
          <t>Harga Normal</t>
        </is>
      </c>
      <c r="C42" t="inlineStr">
        <is>
          <t>Rp 0</t>
        </is>
      </c>
      <c r="D42" t="inlineStr">
        <is>
          <t>0</t>
        </is>
      </c>
      <c r="E42" t="inlineStr">
        <is>
          <t>Format harga jadi angka</t>
        </is>
      </c>
    </row>
    <row r="43">
      <c r="A43" t="inlineStr">
        <is>
          <t>SP-601</t>
        </is>
      </c>
      <c r="B43" t="inlineStr">
        <is>
          <t>(baris)</t>
        </is>
      </c>
      <c r="C43" t="inlineStr">
        <is>
          <t>duplikat</t>
        </is>
      </c>
      <c r="D43" t="inlineStr">
        <is>
          <t>dihapus</t>
        </is>
      </c>
      <c r="E43" t="inlineStr">
        <is>
          <t>Kode produk ganda - baris kedua identik, disimpan satu</t>
        </is>
      </c>
    </row>
    <row r="44">
      <c r="A44" t="inlineStr">
        <is>
          <t>EB-004</t>
        </is>
      </c>
      <c r="B44" t="inlineStr">
        <is>
          <t>Kategori</t>
        </is>
      </c>
      <c r="C44" t="inlineStr">
        <is>
          <t>Ebook</t>
        </is>
      </c>
      <c r="D44" t="inlineStr">
        <is>
          <t>E-Book</t>
        </is>
      </c>
      <c r="E44" t="inlineStr">
        <is>
          <t>Kategori distandarkan</t>
        </is>
      </c>
    </row>
    <row r="45">
      <c r="A45" t="inlineStr">
        <is>
          <t>EB-004</t>
        </is>
      </c>
      <c r="B45" t="inlineStr">
        <is>
          <t>Tag</t>
        </is>
      </c>
      <c r="C45" t="inlineStr">
        <is>
          <t>marketplace,jualan,umkm</t>
        </is>
      </c>
      <c r="D45" t="inlineStr">
        <is>
          <t>marketplace, jualan, umkm</t>
        </is>
      </c>
      <c r="E45" t="inlineStr">
        <is>
          <t>Pemisah tag diseragamkan (koma), huruf kecil</t>
        </is>
      </c>
    </row>
    <row r="46">
      <c r="A46" t="inlineStr">
        <is>
          <t>EB-004</t>
        </is>
      </c>
      <c r="B46" t="inlineStr">
        <is>
          <t>Harga Normal</t>
        </is>
      </c>
      <c r="C46" t="inlineStr">
        <is>
          <t>Rp 69.000</t>
        </is>
      </c>
      <c r="D46" t="inlineStr">
        <is>
          <t>69000</t>
        </is>
      </c>
      <c r="E46" t="inlineStr">
        <is>
          <t>Format harga jadi angka</t>
        </is>
      </c>
    </row>
    <row r="47">
      <c r="A47" t="inlineStr">
        <is>
          <t>TP-105</t>
        </is>
      </c>
      <c r="B47" t="inlineStr">
        <is>
          <t>Harga Normal</t>
        </is>
      </c>
      <c r="C47" t="inlineStr">
        <is>
          <t>Rp 75.000,00</t>
        </is>
      </c>
      <c r="D47" t="inlineStr">
        <is>
          <t>75000</t>
        </is>
      </c>
      <c r="E47" t="inlineStr">
        <is>
          <t>Format harga jadi angka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2026-10-27T07:10:37Z</dcterms:created>
  <dcterms:modified xmlns:dcterms="http://purl.org/dc/terms/" xmlns:xsi="http://www.w3.org/2001/XMLSchema-instance" xsi:type="dcterms:W3CDTF">2026-10-27T07:10:37Z</dcterms:modified>
</cp:coreProperties>
</file>