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ing Logic" sheetId="1" state="visible" r:id="rId1"/>
    <sheet xmlns:r="http://schemas.openxmlformats.org/officeDocument/2006/relationships" name="Survey Flow (modular)" sheetId="2" state="visible" r:id="rId2"/>
    <sheet xmlns:r="http://schemas.openxmlformats.org/officeDocument/2006/relationships" name="Responses (raw)" sheetId="3" state="visible" r:id="rId3"/>
    <sheet xmlns:r="http://schemas.openxmlformats.org/officeDocument/2006/relationships" name="Results (Sheets)" sheetId="4" state="visible" r:id="rId4"/>
    <sheet xmlns:r="http://schemas.openxmlformats.org/officeDocument/2006/relationships" name="Field Ma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B677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1A7F86"/>
      </patternFill>
    </fill>
  </fills>
  <borders count="2">
    <border>
      <left/>
      <right/>
      <top/>
      <bottom/>
      <diagonal/>
    </border>
    <border>
      <bottom style="thin">
        <color rgb="00D5DCE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6E0DE"/>
        </patternFill>
      </fill>
    </dxf>
    <dxf>
      <fill>
        <patternFill patternType="solid">
          <fgColor rgb="00FBF0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7" customWidth="1" min="2" max="2"/>
    <col width="46" customWidth="1" min="3" max="3"/>
    <col width="11" customWidth="1" min="4" max="4"/>
    <col width="10" customWidth="1" min="5" max="5"/>
    <col width="12" customWidth="1" min="6" max="6"/>
    <col width="22" customWidth="1" min="7" max="7"/>
    <col width="20" customWidth="1" min="8" max="8"/>
  </cols>
  <sheetData>
    <row r="1">
      <c r="A1" s="1" t="inlineStr">
        <is>
          <t>Sample Assessment Co. - assessment scoring logic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Domain</t>
        </is>
      </c>
      <c r="B4" s="4" t="inlineStr">
        <is>
          <t>Item</t>
        </is>
      </c>
      <c r="C4" s="4" t="inlineStr">
        <is>
          <t>Question</t>
        </is>
      </c>
      <c r="D4" s="4" t="inlineStr">
        <is>
          <t>Scale</t>
        </is>
      </c>
      <c r="E4" s="4" t="inlineStr">
        <is>
          <t>Reverse?</t>
        </is>
      </c>
      <c r="F4" s="4" t="inlineStr">
        <is>
          <t>Scored as</t>
        </is>
      </c>
      <c r="G4" s="4" t="inlineStr">
        <is>
          <t>Embedded data field</t>
        </is>
      </c>
      <c r="H4" s="4" t="inlineStr">
        <is>
          <t>Block</t>
        </is>
      </c>
    </row>
    <row r="5">
      <c r="A5" s="5" t="inlineStr">
        <is>
          <t>Health</t>
        </is>
      </c>
      <c r="B5" s="5" t="inlineStr">
        <is>
          <t>Q1</t>
        </is>
      </c>
      <c r="C5" s="5" t="inlineStr">
        <is>
          <t>I have the energy I need most days</t>
        </is>
      </c>
      <c r="D5" s="5" t="inlineStr">
        <is>
          <t>Likert 1-5</t>
        </is>
      </c>
      <c r="E5" s="5" t="inlineStr">
        <is>
          <t>No</t>
        </is>
      </c>
      <c r="F5" s="5" t="str">
        <f>IF(E5="Yes","6 - answer","answer")</f>
        <v>answer</v>
      </c>
      <c r="G5" s="5" t="inlineStr">
        <is>
          <t>score_health</t>
        </is>
      </c>
      <c r="H5" s="5" t="inlineStr">
        <is>
          <t>Health block</t>
        </is>
      </c>
    </row>
    <row r="6">
      <c r="A6" s="5" t="inlineStr">
        <is>
          <t>Health</t>
        </is>
      </c>
      <c r="B6" s="5" t="inlineStr">
        <is>
          <t>Q2</t>
        </is>
      </c>
      <c r="C6" s="5" t="inlineStr">
        <is>
          <t>I make time for rest and movement</t>
        </is>
      </c>
      <c r="D6" s="5" t="inlineStr">
        <is>
          <t>Likert 1-5</t>
        </is>
      </c>
      <c r="E6" s="5" t="inlineStr">
        <is>
          <t>No</t>
        </is>
      </c>
      <c r="F6" s="5" t="str">
        <f>IF(E6="Yes","6 - answer","answer")</f>
        <v>answer</v>
      </c>
      <c r="G6" s="5" t="inlineStr">
        <is>
          <t>score_health</t>
        </is>
      </c>
      <c r="H6" s="5" t="inlineStr">
        <is>
          <t>Health block</t>
        </is>
      </c>
    </row>
    <row r="7">
      <c r="A7" s="5" t="inlineStr">
        <is>
          <t>Health</t>
        </is>
      </c>
      <c r="B7" s="5" t="inlineStr">
        <is>
          <t>Q3</t>
        </is>
      </c>
      <c r="C7" s="5" t="inlineStr">
        <is>
          <t>I often feel run down (R)</t>
        </is>
      </c>
      <c r="D7" s="5" t="inlineStr">
        <is>
          <t>Likert 1-5</t>
        </is>
      </c>
      <c r="E7" s="5" t="inlineStr">
        <is>
          <t>Yes</t>
        </is>
      </c>
      <c r="F7" s="5" t="str">
        <f>IF(E7="Yes","6 - answer","answer")</f>
        <v>6 - answer</v>
      </c>
      <c r="G7" s="5" t="inlineStr">
        <is>
          <t>score_health</t>
        </is>
      </c>
      <c r="H7" s="5" t="inlineStr">
        <is>
          <t>Health block</t>
        </is>
      </c>
    </row>
    <row r="8">
      <c r="A8" s="5" t="inlineStr">
        <is>
          <t>Relationships</t>
        </is>
      </c>
      <c r="B8" s="5" t="inlineStr">
        <is>
          <t>Q4</t>
        </is>
      </c>
      <c r="C8" s="5" t="inlineStr">
        <is>
          <t>I feel close to the people who matter to me</t>
        </is>
      </c>
      <c r="D8" s="5" t="inlineStr">
        <is>
          <t>Likert 1-5</t>
        </is>
      </c>
      <c r="E8" s="5" t="inlineStr">
        <is>
          <t>No</t>
        </is>
      </c>
      <c r="F8" s="5" t="str">
        <f>IF(E8="Yes","6 - answer","answer")</f>
        <v>answer</v>
      </c>
      <c r="G8" s="5" t="inlineStr">
        <is>
          <t>score_relationships</t>
        </is>
      </c>
      <c r="H8" s="5" t="inlineStr">
        <is>
          <t>Relationships block</t>
        </is>
      </c>
    </row>
    <row r="9">
      <c r="A9" s="5" t="inlineStr">
        <is>
          <t>Relationships</t>
        </is>
      </c>
      <c r="B9" s="5" t="inlineStr">
        <is>
          <t>Q5</t>
        </is>
      </c>
      <c r="C9" s="5" t="inlineStr">
        <is>
          <t>I make time for those relationships</t>
        </is>
      </c>
      <c r="D9" s="5" t="inlineStr">
        <is>
          <t>Likert 1-5</t>
        </is>
      </c>
      <c r="E9" s="5" t="inlineStr">
        <is>
          <t>No</t>
        </is>
      </c>
      <c r="F9" s="5" t="str">
        <f>IF(E9="Yes","6 - answer","answer")</f>
        <v>answer</v>
      </c>
      <c r="G9" s="5" t="inlineStr">
        <is>
          <t>score_relationships</t>
        </is>
      </c>
      <c r="H9" s="5" t="inlineStr">
        <is>
          <t>Relationships block</t>
        </is>
      </c>
    </row>
    <row r="10">
      <c r="A10" s="5" t="inlineStr">
        <is>
          <t>Relationships</t>
        </is>
      </c>
      <c r="B10" s="5" t="inlineStr">
        <is>
          <t>Q6</t>
        </is>
      </c>
      <c r="C10" s="5" t="inlineStr">
        <is>
          <t>I often feel disconnected (R)</t>
        </is>
      </c>
      <c r="D10" s="5" t="inlineStr">
        <is>
          <t>Likert 1-5</t>
        </is>
      </c>
      <c r="E10" s="5" t="inlineStr">
        <is>
          <t>Yes</t>
        </is>
      </c>
      <c r="F10" s="5" t="str">
        <f>IF(E10="Yes","6 - answer","answer")</f>
        <v>6 - answer</v>
      </c>
      <c r="G10" s="5" t="inlineStr">
        <is>
          <t>score_relationships</t>
        </is>
      </c>
      <c r="H10" s="5" t="inlineStr">
        <is>
          <t>Relationships block</t>
        </is>
      </c>
    </row>
    <row r="11">
      <c r="A11" s="5" t="inlineStr">
        <is>
          <t>Work &amp; Purpose</t>
        </is>
      </c>
      <c r="B11" s="5" t="inlineStr">
        <is>
          <t>Q7</t>
        </is>
      </c>
      <c r="C11" s="5" t="inlineStr">
        <is>
          <t>My work reflects what I value</t>
        </is>
      </c>
      <c r="D11" s="5" t="inlineStr">
        <is>
          <t>Likert 1-5</t>
        </is>
      </c>
      <c r="E11" s="5" t="inlineStr">
        <is>
          <t>No</t>
        </is>
      </c>
      <c r="F11" s="5" t="str">
        <f>IF(E11="Yes","6 - answer","answer")</f>
        <v>answer</v>
      </c>
      <c r="G11" s="5" t="inlineStr">
        <is>
          <t>score_work</t>
        </is>
      </c>
      <c r="H11" s="5" t="inlineStr">
        <is>
          <t>Work &amp; Purpose block</t>
        </is>
      </c>
    </row>
    <row r="12">
      <c r="A12" s="5" t="inlineStr">
        <is>
          <t>Work &amp; Purpose</t>
        </is>
      </c>
      <c r="B12" s="5" t="inlineStr">
        <is>
          <t>Q8</t>
        </is>
      </c>
      <c r="C12" s="5" t="inlineStr">
        <is>
          <t>I know why my work matters</t>
        </is>
      </c>
      <c r="D12" s="5" t="inlineStr">
        <is>
          <t>Likert 1-5</t>
        </is>
      </c>
      <c r="E12" s="5" t="inlineStr">
        <is>
          <t>No</t>
        </is>
      </c>
      <c r="F12" s="5" t="str">
        <f>IF(E12="Yes","6 - answer","answer")</f>
        <v>answer</v>
      </c>
      <c r="G12" s="5" t="inlineStr">
        <is>
          <t>score_work</t>
        </is>
      </c>
      <c r="H12" s="5" t="inlineStr">
        <is>
          <t>Work &amp; Purpose block</t>
        </is>
      </c>
    </row>
    <row r="13">
      <c r="A13" s="5" t="inlineStr">
        <is>
          <t>Work &amp; Purpose</t>
        </is>
      </c>
      <c r="B13" s="5" t="inlineStr">
        <is>
          <t>Q9</t>
        </is>
      </c>
      <c r="C13" s="5" t="inlineStr">
        <is>
          <t>I often dread my work (R)</t>
        </is>
      </c>
      <c r="D13" s="5" t="inlineStr">
        <is>
          <t>Likert 1-5</t>
        </is>
      </c>
      <c r="E13" s="5" t="inlineStr">
        <is>
          <t>Yes</t>
        </is>
      </c>
      <c r="F13" s="5" t="str">
        <f>IF(E13="Yes","6 - answer","answer")</f>
        <v>6 - answer</v>
      </c>
      <c r="G13" s="5" t="inlineStr">
        <is>
          <t>score_work</t>
        </is>
      </c>
      <c r="H13" s="5" t="inlineStr">
        <is>
          <t>Work &amp; Purpose block</t>
        </is>
      </c>
    </row>
    <row r="14">
      <c r="A14" s="5" t="inlineStr">
        <is>
          <t>Finances</t>
        </is>
      </c>
      <c r="B14" s="5" t="inlineStr">
        <is>
          <t>Q10</t>
        </is>
      </c>
      <c r="C14" s="5" t="inlineStr">
        <is>
          <t>I feel in control of my money</t>
        </is>
      </c>
      <c r="D14" s="5" t="inlineStr">
        <is>
          <t>Likert 1-5</t>
        </is>
      </c>
      <c r="E14" s="5" t="inlineStr">
        <is>
          <t>No</t>
        </is>
      </c>
      <c r="F14" s="5" t="str">
        <f>IF(E14="Yes","6 - answer","answer")</f>
        <v>answer</v>
      </c>
      <c r="G14" s="5" t="inlineStr">
        <is>
          <t>score_finances</t>
        </is>
      </c>
      <c r="H14" s="5" t="inlineStr">
        <is>
          <t>Finances block</t>
        </is>
      </c>
    </row>
    <row r="15">
      <c r="A15" s="5" t="inlineStr">
        <is>
          <t>Finances</t>
        </is>
      </c>
      <c r="B15" s="5" t="inlineStr">
        <is>
          <t>Q11</t>
        </is>
      </c>
      <c r="C15" s="5" t="inlineStr">
        <is>
          <t>My spending matches my priorities</t>
        </is>
      </c>
      <c r="D15" s="5" t="inlineStr">
        <is>
          <t>Likert 1-5</t>
        </is>
      </c>
      <c r="E15" s="5" t="inlineStr">
        <is>
          <t>No</t>
        </is>
      </c>
      <c r="F15" s="5" t="str">
        <f>IF(E15="Yes","6 - answer","answer")</f>
        <v>answer</v>
      </c>
      <c r="G15" s="5" t="inlineStr">
        <is>
          <t>score_finances</t>
        </is>
      </c>
      <c r="H15" s="5" t="inlineStr">
        <is>
          <t>Finances block</t>
        </is>
      </c>
    </row>
    <row r="16">
      <c r="A16" s="5" t="inlineStr">
        <is>
          <t>Finances</t>
        </is>
      </c>
      <c r="B16" s="5" t="inlineStr">
        <is>
          <t>Q12</t>
        </is>
      </c>
      <c r="C16" s="5" t="inlineStr">
        <is>
          <t>Money worries distract me (R)</t>
        </is>
      </c>
      <c r="D16" s="5" t="inlineStr">
        <is>
          <t>Likert 1-5</t>
        </is>
      </c>
      <c r="E16" s="5" t="inlineStr">
        <is>
          <t>Yes</t>
        </is>
      </c>
      <c r="F16" s="5" t="str">
        <f>IF(E16="Yes","6 - answer","answer")</f>
        <v>6 - answer</v>
      </c>
      <c r="G16" s="5" t="inlineStr">
        <is>
          <t>score_finances</t>
        </is>
      </c>
      <c r="H16" s="5" t="inlineStr">
        <is>
          <t>Finances block</t>
        </is>
      </c>
    </row>
    <row r="17">
      <c r="A17" s="5" t="inlineStr">
        <is>
          <t>Growth</t>
        </is>
      </c>
      <c r="B17" s="5" t="inlineStr">
        <is>
          <t>Q13</t>
        </is>
      </c>
      <c r="C17" s="5" t="inlineStr">
        <is>
          <t>I am learning something meaningful</t>
        </is>
      </c>
      <c r="D17" s="5" t="inlineStr">
        <is>
          <t>Likert 1-5</t>
        </is>
      </c>
      <c r="E17" s="5" t="inlineStr">
        <is>
          <t>No</t>
        </is>
      </c>
      <c r="F17" s="5" t="str">
        <f>IF(E17="Yes","6 - answer","answer")</f>
        <v>answer</v>
      </c>
      <c r="G17" s="5" t="inlineStr">
        <is>
          <t>score_growth</t>
        </is>
      </c>
      <c r="H17" s="5" t="inlineStr">
        <is>
          <t>Growth block</t>
        </is>
      </c>
    </row>
    <row r="18">
      <c r="A18" s="5" t="inlineStr">
        <is>
          <t>Growth</t>
        </is>
      </c>
      <c r="B18" s="5" t="inlineStr">
        <is>
          <t>Q14</t>
        </is>
      </c>
      <c r="C18" s="5" t="inlineStr">
        <is>
          <t>I set and review personal goals</t>
        </is>
      </c>
      <c r="D18" s="5" t="inlineStr">
        <is>
          <t>Likert 1-5</t>
        </is>
      </c>
      <c r="E18" s="5" t="inlineStr">
        <is>
          <t>No</t>
        </is>
      </c>
      <c r="F18" s="5" t="str">
        <f>IF(E18="Yes","6 - answer","answer")</f>
        <v>answer</v>
      </c>
      <c r="G18" s="5" t="inlineStr">
        <is>
          <t>score_growth</t>
        </is>
      </c>
      <c r="H18" s="5" t="inlineStr">
        <is>
          <t>Growth block</t>
        </is>
      </c>
    </row>
    <row r="19">
      <c r="A19" s="5" t="inlineStr">
        <is>
          <t>Growth</t>
        </is>
      </c>
      <c r="B19" s="5" t="inlineStr">
        <is>
          <t>Q15</t>
        </is>
      </c>
      <c r="C19" s="5" t="inlineStr">
        <is>
          <t>I feel stuck (R)</t>
        </is>
      </c>
      <c r="D19" s="5" t="inlineStr">
        <is>
          <t>Likert 1-5</t>
        </is>
      </c>
      <c r="E19" s="5" t="inlineStr">
        <is>
          <t>Yes</t>
        </is>
      </c>
      <c r="F19" s="5" t="str">
        <f>IF(E19="Yes","6 - answer","answer")</f>
        <v>6 - answer</v>
      </c>
      <c r="G19" s="5" t="inlineStr">
        <is>
          <t>score_growth</t>
        </is>
      </c>
      <c r="H19" s="5" t="inlineStr">
        <is>
          <t>Growth block</t>
        </is>
      </c>
    </row>
    <row r="22">
      <c r="A22" t="inlineStr">
        <is>
          <t>Domain score = ((item1 + item2 + (6 - item3)) / 3 - 1) / 4 x 100  -&gt; 0-100, stored in embedded data score_&lt;domain&gt;</t>
        </is>
      </c>
    </row>
    <row r="23">
      <c r="A23" t="inlineStr">
        <is>
          <t>Importance (Core Values block, 1-5 per domain) x 20 = target. Gap = target - domain score. Gap &gt; 25 = Misaligned, 11-25 = Watch, &lt;= 10 = Aligned</t>
        </is>
      </c>
    </row>
    <row r="24">
      <c r="A24" t="inlineStr">
        <is>
          <t>Focus domain = the domain with the largest gap; drives the follow-up pathway (display logic on the report / check-in)</t>
        </is>
      </c>
    </row>
    <row r="25">
      <c r="A25" t="inlineStr">
        <is>
          <t>Check-in: same Core Values + domain blocks, Wave = Check-in N, change = score - baseline score for the same participant_id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52" customWidth="1" min="3" max="3"/>
    <col width="14" customWidth="1" min="4" max="4"/>
    <col width="14" customWidth="1" min="5" max="5"/>
  </cols>
  <sheetData>
    <row r="1">
      <c r="A1" s="1" t="inlineStr">
        <is>
          <t>Modular survey flow: one core, many audiences</t>
        </is>
      </c>
      <c r="B1" s="2" t="n"/>
      <c r="C1" s="2" t="n"/>
      <c r="D1" s="2" t="n"/>
      <c r="E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Step</t>
        </is>
      </c>
      <c r="B4" s="4" t="inlineStr">
        <is>
          <t>Element</t>
        </is>
      </c>
      <c r="C4" s="4" t="inlineStr">
        <is>
          <t>What it does</t>
        </is>
      </c>
      <c r="D4" s="4" t="inlineStr">
        <is>
          <t>Type</t>
        </is>
      </c>
      <c r="E4" s="4" t="inlineStr">
        <is>
          <t>Applies to</t>
        </is>
      </c>
    </row>
    <row r="5">
      <c r="A5" s="5" t="n">
        <v>1</v>
      </c>
      <c r="B5" s="5" t="inlineStr">
        <is>
          <t>Embedded data (set)</t>
        </is>
      </c>
      <c r="C5" s="5" t="inlineStr">
        <is>
          <t>participant_id, audience, wave, source=Qualtrics</t>
        </is>
      </c>
      <c r="D5" s="5" t="inlineStr">
        <is>
          <t>Shared</t>
        </is>
      </c>
      <c r="E5" s="5" t="inlineStr">
        <is>
          <t>All</t>
        </is>
      </c>
    </row>
    <row r="6">
      <c r="A6" s="5" t="n">
        <v>2</v>
      </c>
      <c r="B6" s="5" t="inlineStr">
        <is>
          <t>Core Values block</t>
        </is>
      </c>
      <c r="C6" s="5" t="inlineStr">
        <is>
          <t>Importance 1-5 for each of 5 domains</t>
        </is>
      </c>
      <c r="D6" s="5" t="inlineStr">
        <is>
          <t>Shared core</t>
        </is>
      </c>
      <c r="E6" s="5" t="inlineStr">
        <is>
          <t>All</t>
        </is>
      </c>
    </row>
    <row r="7">
      <c r="A7" s="5" t="n">
        <v>3</v>
      </c>
      <c r="B7" s="5" t="inlineStr">
        <is>
          <t>Branch: audience</t>
        </is>
      </c>
      <c r="C7" s="5" t="inlineStr">
        <is>
          <t>audience = coach / advisor / healthcare</t>
        </is>
      </c>
      <c r="D7" s="5" t="inlineStr">
        <is>
          <t>Router</t>
        </is>
      </c>
      <c r="E7" s="5" t="inlineStr">
        <is>
          <t>All</t>
        </is>
      </c>
    </row>
    <row r="8">
      <c r="A8" s="5" t="n">
        <v>4</v>
      </c>
      <c r="B8" s="5" t="inlineStr">
        <is>
          <t>Audience intro block</t>
        </is>
      </c>
      <c r="C8" s="5" t="inlineStr">
        <is>
          <t>Wording + examples per audience; same item IDs</t>
        </is>
      </c>
      <c r="D8" s="5" t="inlineStr">
        <is>
          <t>Per audience</t>
        </is>
      </c>
      <c r="E8" s="5" t="inlineStr">
        <is>
          <t>Branch</t>
        </is>
      </c>
    </row>
    <row r="9">
      <c r="A9" s="5" t="n">
        <v>5</v>
      </c>
      <c r="B9" s="5" t="inlineStr">
        <is>
          <t>Domain blocks x5</t>
        </is>
      </c>
      <c r="C9" s="5" t="inlineStr">
        <is>
          <t>15 items, same IDs for every audience</t>
        </is>
      </c>
      <c r="D9" s="5" t="inlineStr">
        <is>
          <t>Shared core</t>
        </is>
      </c>
      <c r="E9" s="5" t="inlineStr">
        <is>
          <t>All</t>
        </is>
      </c>
    </row>
    <row r="10">
      <c r="A10" s="5" t="n">
        <v>6</v>
      </c>
      <c r="B10" s="5" t="inlineStr">
        <is>
          <t>Scoring (embedded data)</t>
        </is>
      </c>
      <c r="C10" s="5" t="inlineStr">
        <is>
          <t>score_* and gap_* computed</t>
        </is>
      </c>
      <c r="D10" s="5" t="inlineStr">
        <is>
          <t>Shared</t>
        </is>
      </c>
      <c r="E10" s="5" t="inlineStr">
        <is>
          <t>All</t>
        </is>
      </c>
    </row>
    <row r="11">
      <c r="A11" s="5" t="n">
        <v>7</v>
      </c>
      <c r="B11" s="5" t="inlineStr">
        <is>
          <t>Branch: wave</t>
        </is>
      </c>
      <c r="C11" s="5" t="inlineStr">
        <is>
          <t>Baseline vs Check-in</t>
        </is>
      </c>
      <c r="D11" s="5" t="inlineStr">
        <is>
          <t>Router</t>
        </is>
      </c>
      <c r="E11" s="5" t="inlineStr">
        <is>
          <t>All</t>
        </is>
      </c>
    </row>
    <row r="12">
      <c r="A12" s="5" t="n">
        <v>8</v>
      </c>
      <c r="B12" s="5" t="inlineStr">
        <is>
          <t>Check-in block</t>
        </is>
      </c>
      <c r="C12" s="5" t="inlineStr">
        <is>
          <t>What changed + focus-domain follow-up</t>
        </is>
      </c>
      <c r="D12" s="5" t="inlineStr">
        <is>
          <t>Shared module</t>
        </is>
      </c>
      <c r="E12" s="5" t="inlineStr">
        <is>
          <t>Check-in only</t>
        </is>
      </c>
    </row>
    <row r="13">
      <c r="A13" s="5" t="n">
        <v>9</v>
      </c>
      <c r="B13" s="5" t="inlineStr">
        <is>
          <t>Web service / workflow</t>
        </is>
      </c>
      <c r="C13" s="5" t="inlineStr">
        <is>
          <t>POST response JSON to Apps Script web app -&gt; Sheets</t>
        </is>
      </c>
      <c r="D13" s="5" t="inlineStr">
        <is>
          <t>Integration</t>
        </is>
      </c>
      <c r="E13" s="5" t="inlineStr">
        <is>
          <t>All</t>
        </is>
      </c>
    </row>
    <row r="14">
      <c r="A14" s="5" t="n">
        <v>10</v>
      </c>
      <c r="B14" s="5" t="inlineStr">
        <is>
          <t>End of survey</t>
        </is>
      </c>
      <c r="C14" s="5" t="inlineStr">
        <is>
          <t>Report by focus domain</t>
        </is>
      </c>
      <c r="D14" s="5" t="inlineStr">
        <is>
          <t>Shared</t>
        </is>
      </c>
      <c r="E14" s="5" t="inlineStr">
        <is>
          <t>All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1" customWidth="1" min="4" max="4"/>
    <col width="11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</cols>
  <sheetData>
    <row r="1">
      <c r="A1" s="1" t="inlineStr">
        <is>
          <t>Sample responses as they land from Qualtrics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ResponseId</t>
        </is>
      </c>
      <c r="B4" s="4" t="inlineStr">
        <is>
          <t>participant_id</t>
        </is>
      </c>
      <c r="C4" s="4" t="inlineStr">
        <is>
          <t>audience</t>
        </is>
      </c>
      <c r="D4" s="4" t="inlineStr">
        <is>
          <t>wave</t>
        </is>
      </c>
      <c r="E4" s="4" t="inlineStr">
        <is>
          <t>date</t>
        </is>
      </c>
      <c r="F4" s="4" t="inlineStr">
        <is>
          <t>Q1</t>
        </is>
      </c>
      <c r="G4" s="4" t="inlineStr">
        <is>
          <t>Q2</t>
        </is>
      </c>
      <c r="H4" s="4" t="inlineStr">
        <is>
          <t>Q3</t>
        </is>
      </c>
      <c r="I4" s="4" t="inlineStr">
        <is>
          <t>Q4</t>
        </is>
      </c>
      <c r="J4" s="4" t="inlineStr">
        <is>
          <t>Q5</t>
        </is>
      </c>
      <c r="K4" s="4" t="inlineStr">
        <is>
          <t>Q6</t>
        </is>
      </c>
      <c r="L4" s="4" t="inlineStr">
        <is>
          <t>Q7</t>
        </is>
      </c>
      <c r="M4" s="4" t="inlineStr">
        <is>
          <t>Q8</t>
        </is>
      </c>
      <c r="N4" s="4" t="inlineStr">
        <is>
          <t>Q9</t>
        </is>
      </c>
      <c r="O4" s="4" t="inlineStr">
        <is>
          <t>Q10</t>
        </is>
      </c>
      <c r="P4" s="4" t="inlineStr">
        <is>
          <t>Q11</t>
        </is>
      </c>
      <c r="Q4" s="4" t="inlineStr">
        <is>
          <t>Q12</t>
        </is>
      </c>
      <c r="R4" s="4" t="inlineStr">
        <is>
          <t>Q13</t>
        </is>
      </c>
      <c r="S4" s="4" t="inlineStr">
        <is>
          <t>Q14</t>
        </is>
      </c>
      <c r="T4" s="4" t="inlineStr">
        <is>
          <t>Q15</t>
        </is>
      </c>
      <c r="U4" s="4" t="inlineStr">
        <is>
          <t>imp_health</t>
        </is>
      </c>
      <c r="V4" s="4" t="inlineStr">
        <is>
          <t>imp_relationships</t>
        </is>
      </c>
      <c r="W4" s="4" t="inlineStr">
        <is>
          <t>imp_work</t>
        </is>
      </c>
      <c r="X4" s="4" t="inlineStr">
        <is>
          <t>imp_finances</t>
        </is>
      </c>
      <c r="Y4" s="4" t="inlineStr">
        <is>
          <t>imp_growth</t>
        </is>
      </c>
    </row>
    <row r="5">
      <c r="A5" s="5" t="inlineStr">
        <is>
          <t>R_12e37d7a9</t>
        </is>
      </c>
      <c r="B5" s="5" t="inlineStr">
        <is>
          <t>P-1001</t>
        </is>
      </c>
      <c r="C5" s="5" t="inlineStr">
        <is>
          <t>Coach</t>
        </is>
      </c>
      <c r="D5" s="5" t="inlineStr">
        <is>
          <t>Baseline</t>
        </is>
      </c>
      <c r="E5" s="5" t="inlineStr">
        <is>
          <t>2026-09-01</t>
        </is>
      </c>
      <c r="F5" s="5" t="n">
        <v>4</v>
      </c>
      <c r="G5" s="5" t="n">
        <v>3</v>
      </c>
      <c r="H5" s="5" t="n">
        <v>4</v>
      </c>
      <c r="I5" s="5" t="n">
        <v>2</v>
      </c>
      <c r="J5" s="5" t="n">
        <v>2</v>
      </c>
      <c r="K5" s="5" t="n">
        <v>1</v>
      </c>
      <c r="L5" s="5" t="n">
        <v>4</v>
      </c>
      <c r="M5" s="5" t="n">
        <v>2</v>
      </c>
      <c r="N5" s="5" t="n">
        <v>2</v>
      </c>
      <c r="O5" s="5" t="n">
        <v>2</v>
      </c>
      <c r="P5" s="5" t="n">
        <v>2</v>
      </c>
      <c r="Q5" s="5" t="n">
        <v>4</v>
      </c>
      <c r="R5" s="5" t="n">
        <v>5</v>
      </c>
      <c r="S5" s="5" t="n">
        <v>2</v>
      </c>
      <c r="T5" s="5" t="n">
        <v>2</v>
      </c>
      <c r="U5" s="5" t="n">
        <v>3</v>
      </c>
      <c r="V5" s="5" t="n">
        <v>5</v>
      </c>
      <c r="W5" s="5" t="n">
        <v>4</v>
      </c>
      <c r="X5" s="5" t="n">
        <v>3</v>
      </c>
      <c r="Y5" s="5" t="n">
        <v>5</v>
      </c>
    </row>
    <row r="6">
      <c r="A6" s="5" t="inlineStr">
        <is>
          <t>R_da1233b1</t>
        </is>
      </c>
      <c r="B6" s="5" t="inlineStr">
        <is>
          <t>P-1001</t>
        </is>
      </c>
      <c r="C6" s="5" t="inlineStr">
        <is>
          <t>Coach</t>
        </is>
      </c>
      <c r="D6" s="5" t="inlineStr">
        <is>
          <t>Check-in 1</t>
        </is>
      </c>
      <c r="E6" s="5" t="inlineStr">
        <is>
          <t>2026-10-11</t>
        </is>
      </c>
      <c r="F6" s="5" t="n">
        <v>5</v>
      </c>
      <c r="G6" s="5" t="n">
        <v>3</v>
      </c>
      <c r="H6" s="5" t="n">
        <v>1</v>
      </c>
      <c r="I6" s="5" t="n">
        <v>3</v>
      </c>
      <c r="J6" s="5" t="n">
        <v>4</v>
      </c>
      <c r="K6" s="5" t="n">
        <v>2</v>
      </c>
      <c r="L6" s="5" t="n">
        <v>5</v>
      </c>
      <c r="M6" s="5" t="n">
        <v>4</v>
      </c>
      <c r="N6" s="5" t="n">
        <v>1</v>
      </c>
      <c r="O6" s="5" t="n">
        <v>5</v>
      </c>
      <c r="P6" s="5" t="n">
        <v>4</v>
      </c>
      <c r="Q6" s="5" t="n">
        <v>1</v>
      </c>
      <c r="R6" s="5" t="n">
        <v>4</v>
      </c>
      <c r="S6" s="5" t="n">
        <v>5</v>
      </c>
      <c r="T6" s="5" t="n">
        <v>1</v>
      </c>
      <c r="U6" s="5" t="n">
        <v>5</v>
      </c>
      <c r="V6" s="5" t="n">
        <v>5</v>
      </c>
      <c r="W6" s="5" t="n">
        <v>3</v>
      </c>
      <c r="X6" s="5" t="n">
        <v>5</v>
      </c>
      <c r="Y6" s="5" t="n">
        <v>3</v>
      </c>
    </row>
    <row r="7">
      <c r="A7" s="5" t="inlineStr">
        <is>
          <t>R_a6a4e2e8</t>
        </is>
      </c>
      <c r="B7" s="5" t="inlineStr">
        <is>
          <t>P-1002</t>
        </is>
      </c>
      <c r="C7" s="5" t="inlineStr">
        <is>
          <t>Advisor</t>
        </is>
      </c>
      <c r="D7" s="5" t="inlineStr">
        <is>
          <t>Baseline</t>
        </is>
      </c>
      <c r="E7" s="5" t="inlineStr">
        <is>
          <t>2026-09-02</t>
        </is>
      </c>
      <c r="F7" s="5" t="n">
        <v>5</v>
      </c>
      <c r="G7" s="5" t="n">
        <v>5</v>
      </c>
      <c r="H7" s="5" t="n">
        <v>3</v>
      </c>
      <c r="I7" s="5" t="n">
        <v>5</v>
      </c>
      <c r="J7" s="5" t="n">
        <v>5</v>
      </c>
      <c r="K7" s="5" t="n">
        <v>3</v>
      </c>
      <c r="L7" s="5" t="n">
        <v>4</v>
      </c>
      <c r="M7" s="5" t="n">
        <v>3</v>
      </c>
      <c r="N7" s="5" t="n">
        <v>2</v>
      </c>
      <c r="O7" s="5" t="n">
        <v>3</v>
      </c>
      <c r="P7" s="5" t="n">
        <v>2</v>
      </c>
      <c r="Q7" s="5" t="n">
        <v>3</v>
      </c>
      <c r="R7" s="5" t="n">
        <v>5</v>
      </c>
      <c r="S7" s="5" t="n">
        <v>4</v>
      </c>
      <c r="T7" s="5" t="n">
        <v>4</v>
      </c>
      <c r="U7" s="5" t="n">
        <v>4</v>
      </c>
      <c r="V7" s="5" t="n">
        <v>5</v>
      </c>
      <c r="W7" s="5" t="n">
        <v>3</v>
      </c>
      <c r="X7" s="5" t="n">
        <v>3</v>
      </c>
      <c r="Y7" s="5" t="n">
        <v>5</v>
      </c>
    </row>
    <row r="8">
      <c r="A8" s="5" t="inlineStr">
        <is>
          <t>R_1ef2fc536</t>
        </is>
      </c>
      <c r="B8" s="5" t="inlineStr">
        <is>
          <t>P-1002</t>
        </is>
      </c>
      <c r="C8" s="5" t="inlineStr">
        <is>
          <t>Advisor</t>
        </is>
      </c>
      <c r="D8" s="5" t="inlineStr">
        <is>
          <t>Check-in 1</t>
        </is>
      </c>
      <c r="E8" s="5" t="inlineStr">
        <is>
          <t>2026-10-12</t>
        </is>
      </c>
      <c r="F8" s="5" t="n">
        <v>5</v>
      </c>
      <c r="G8" s="5" t="n">
        <v>4</v>
      </c>
      <c r="H8" s="5" t="n">
        <v>3</v>
      </c>
      <c r="I8" s="5" t="n">
        <v>5</v>
      </c>
      <c r="J8" s="5" t="n">
        <v>3</v>
      </c>
      <c r="K8" s="5" t="n">
        <v>1</v>
      </c>
      <c r="L8" s="5" t="n">
        <v>5</v>
      </c>
      <c r="M8" s="5" t="n">
        <v>5</v>
      </c>
      <c r="N8" s="5" t="n">
        <v>2</v>
      </c>
      <c r="O8" s="5" t="n">
        <v>5</v>
      </c>
      <c r="P8" s="5" t="n">
        <v>5</v>
      </c>
      <c r="Q8" s="5" t="n">
        <v>1</v>
      </c>
      <c r="R8" s="5" t="n">
        <v>3</v>
      </c>
      <c r="S8" s="5" t="n">
        <v>5</v>
      </c>
      <c r="T8" s="5" t="n">
        <v>3</v>
      </c>
      <c r="U8" s="5" t="n">
        <v>5</v>
      </c>
      <c r="V8" s="5" t="n">
        <v>5</v>
      </c>
      <c r="W8" s="5" t="n">
        <v>3</v>
      </c>
      <c r="X8" s="5" t="n">
        <v>3</v>
      </c>
      <c r="Y8" s="5" t="n">
        <v>5</v>
      </c>
    </row>
    <row r="9">
      <c r="A9" s="5" t="inlineStr">
        <is>
          <t>R_1ae98bc02</t>
        </is>
      </c>
      <c r="B9" s="5" t="inlineStr">
        <is>
          <t>P-1003</t>
        </is>
      </c>
      <c r="C9" s="5" t="inlineStr">
        <is>
          <t>Healthcare</t>
        </is>
      </c>
      <c r="D9" s="5" t="inlineStr">
        <is>
          <t>Baseline</t>
        </is>
      </c>
      <c r="E9" s="5" t="inlineStr">
        <is>
          <t>2026-09-03</t>
        </is>
      </c>
      <c r="F9" s="5" t="n">
        <v>5</v>
      </c>
      <c r="G9" s="5" t="n">
        <v>4</v>
      </c>
      <c r="H9" s="5" t="n">
        <v>4</v>
      </c>
      <c r="I9" s="5" t="n">
        <v>4</v>
      </c>
      <c r="J9" s="5" t="n">
        <v>2</v>
      </c>
      <c r="K9" s="5" t="n">
        <v>4</v>
      </c>
      <c r="L9" s="5" t="n">
        <v>4</v>
      </c>
      <c r="M9" s="5" t="n">
        <v>3</v>
      </c>
      <c r="N9" s="5" t="n">
        <v>1</v>
      </c>
      <c r="O9" s="5" t="n">
        <v>5</v>
      </c>
      <c r="P9" s="5" t="n">
        <v>2</v>
      </c>
      <c r="Q9" s="5" t="n">
        <v>2</v>
      </c>
      <c r="R9" s="5" t="n">
        <v>4</v>
      </c>
      <c r="S9" s="5" t="n">
        <v>3</v>
      </c>
      <c r="T9" s="5" t="n">
        <v>2</v>
      </c>
      <c r="U9" s="5" t="n">
        <v>4</v>
      </c>
      <c r="V9" s="5" t="n">
        <v>4</v>
      </c>
      <c r="W9" s="5" t="n">
        <v>4</v>
      </c>
      <c r="X9" s="5" t="n">
        <v>3</v>
      </c>
      <c r="Y9" s="5" t="n">
        <v>3</v>
      </c>
    </row>
    <row r="10">
      <c r="A10" s="5" t="inlineStr">
        <is>
          <t>R_3ca71159</t>
        </is>
      </c>
      <c r="B10" s="5" t="inlineStr">
        <is>
          <t>P-1003</t>
        </is>
      </c>
      <c r="C10" s="5" t="inlineStr">
        <is>
          <t>Healthcare</t>
        </is>
      </c>
      <c r="D10" s="5" t="inlineStr">
        <is>
          <t>Check-in 1</t>
        </is>
      </c>
      <c r="E10" s="5" t="inlineStr">
        <is>
          <t>2026-10-13</t>
        </is>
      </c>
      <c r="F10" s="5" t="n">
        <v>5</v>
      </c>
      <c r="G10" s="5" t="n">
        <v>4</v>
      </c>
      <c r="H10" s="5" t="n">
        <v>3</v>
      </c>
      <c r="I10" s="5" t="n">
        <v>5</v>
      </c>
      <c r="J10" s="5" t="n">
        <v>5</v>
      </c>
      <c r="K10" s="5" t="n"/>
      <c r="L10" s="5" t="n">
        <v>5</v>
      </c>
      <c r="M10" s="5" t="n">
        <v>4</v>
      </c>
      <c r="N10" s="5" t="n">
        <v>1</v>
      </c>
      <c r="O10" s="5" t="n">
        <v>3</v>
      </c>
      <c r="P10" s="5" t="n">
        <v>4</v>
      </c>
      <c r="Q10" s="5" t="n">
        <v>1</v>
      </c>
      <c r="R10" s="5" t="n">
        <v>4</v>
      </c>
      <c r="S10" s="5" t="n">
        <v>4</v>
      </c>
      <c r="T10" s="5" t="n">
        <v>1</v>
      </c>
      <c r="U10" s="5" t="n">
        <v>4</v>
      </c>
      <c r="V10" s="5" t="n">
        <v>5</v>
      </c>
      <c r="W10" s="5" t="n">
        <v>3</v>
      </c>
      <c r="X10" s="5" t="n">
        <v>4</v>
      </c>
      <c r="Y10" s="5" t="n">
        <v>4</v>
      </c>
    </row>
    <row r="11">
      <c r="A11" s="5" t="inlineStr">
        <is>
          <t>R_4910625d</t>
        </is>
      </c>
      <c r="B11" s="5" t="inlineStr">
        <is>
          <t>P-1004</t>
        </is>
      </c>
      <c r="C11" s="5" t="inlineStr">
        <is>
          <t>Coach</t>
        </is>
      </c>
      <c r="D11" s="5" t="inlineStr">
        <is>
          <t>Baseline</t>
        </is>
      </c>
      <c r="E11" s="5" t="inlineStr">
        <is>
          <t>2026-09-04</t>
        </is>
      </c>
      <c r="F11" s="5" t="n">
        <v>5</v>
      </c>
      <c r="G11" s="5" t="n">
        <v>4</v>
      </c>
      <c r="H11" s="5" t="n">
        <v>3</v>
      </c>
      <c r="I11" s="5" t="n">
        <v>3</v>
      </c>
      <c r="J11" s="5" t="n">
        <v>2</v>
      </c>
      <c r="K11" s="5" t="n">
        <v>4</v>
      </c>
      <c r="L11" s="5" t="n">
        <v>5</v>
      </c>
      <c r="M11" s="5" t="n">
        <v>5</v>
      </c>
      <c r="N11" s="5" t="n">
        <v>4</v>
      </c>
      <c r="O11" s="5" t="n">
        <v>5</v>
      </c>
      <c r="P11" s="5" t="n">
        <v>2</v>
      </c>
      <c r="Q11" s="5" t="n">
        <v>4</v>
      </c>
      <c r="R11" s="5" t="n">
        <v>5</v>
      </c>
      <c r="S11" s="5" t="n">
        <v>2</v>
      </c>
      <c r="T11" s="5" t="n">
        <v>2</v>
      </c>
      <c r="U11" s="5" t="n">
        <v>3</v>
      </c>
      <c r="V11" s="5" t="n">
        <v>3</v>
      </c>
      <c r="W11" s="5" t="n">
        <v>4</v>
      </c>
      <c r="X11" s="5" t="n">
        <v>3</v>
      </c>
      <c r="Y11" s="5" t="n">
        <v>3</v>
      </c>
    </row>
    <row r="12">
      <c r="A12" s="5" t="inlineStr">
        <is>
          <t>R_5197539e</t>
        </is>
      </c>
      <c r="B12" s="5" t="inlineStr">
        <is>
          <t>P-1004</t>
        </is>
      </c>
      <c r="C12" s="5" t="inlineStr">
        <is>
          <t>Coach</t>
        </is>
      </c>
      <c r="D12" s="5" t="inlineStr">
        <is>
          <t>Check-in 1</t>
        </is>
      </c>
      <c r="E12" s="5" t="inlineStr">
        <is>
          <t>2026-10-14</t>
        </is>
      </c>
      <c r="F12" s="5" t="n">
        <v>3</v>
      </c>
      <c r="G12" s="5" t="n">
        <v>4</v>
      </c>
      <c r="H12" s="5" t="n">
        <v>1</v>
      </c>
      <c r="I12" s="5" t="n">
        <v>5</v>
      </c>
      <c r="J12" s="5" t="n">
        <v>3</v>
      </c>
      <c r="K12" s="5" t="n">
        <v>1</v>
      </c>
      <c r="L12" s="5" t="n">
        <v>4</v>
      </c>
      <c r="M12" s="5" t="n">
        <v>5</v>
      </c>
      <c r="N12" s="5" t="n">
        <v>1</v>
      </c>
      <c r="O12" s="5" t="n">
        <v>5</v>
      </c>
      <c r="P12" s="5" t="n">
        <v>5</v>
      </c>
      <c r="Q12" s="5" t="n">
        <v>2</v>
      </c>
      <c r="R12" s="5" t="n">
        <v>5</v>
      </c>
      <c r="S12" s="5" t="n">
        <v>3</v>
      </c>
      <c r="T12" s="5" t="n">
        <v>1</v>
      </c>
      <c r="U12" s="5" t="n">
        <v>4</v>
      </c>
      <c r="V12" s="5" t="n">
        <v>4</v>
      </c>
      <c r="W12" s="5" t="n">
        <v>4</v>
      </c>
      <c r="X12" s="5" t="n">
        <v>4</v>
      </c>
      <c r="Y12" s="5" t="n">
        <v>4</v>
      </c>
    </row>
    <row r="13">
      <c r="A13" s="5" t="inlineStr">
        <is>
          <t>R_115e0ab8a</t>
        </is>
      </c>
      <c r="B13" s="5" t="inlineStr">
        <is>
          <t>P-1005</t>
        </is>
      </c>
      <c r="C13" s="5" t="inlineStr">
        <is>
          <t>Advisor</t>
        </is>
      </c>
      <c r="D13" s="5" t="inlineStr">
        <is>
          <t>Baseline</t>
        </is>
      </c>
      <c r="E13" s="5" t="inlineStr">
        <is>
          <t>2026-09-05</t>
        </is>
      </c>
      <c r="F13" s="5" t="n">
        <v>2</v>
      </c>
      <c r="G13" s="5" t="n">
        <v>4</v>
      </c>
      <c r="H13" s="5" t="n">
        <v>3</v>
      </c>
      <c r="I13" s="5" t="n">
        <v>5</v>
      </c>
      <c r="J13" s="5" t="n">
        <v>3</v>
      </c>
      <c r="K13" s="5" t="n">
        <v>1</v>
      </c>
      <c r="L13" s="5" t="n">
        <v>3</v>
      </c>
      <c r="M13" s="5" t="n">
        <v>4</v>
      </c>
      <c r="N13" s="5" t="n">
        <v>2</v>
      </c>
      <c r="O13" s="5" t="n">
        <v>2</v>
      </c>
      <c r="P13" s="5" t="n">
        <v>4</v>
      </c>
      <c r="Q13" s="5" t="n">
        <v>1</v>
      </c>
      <c r="R13" s="5" t="n">
        <v>4</v>
      </c>
      <c r="S13" s="5" t="n">
        <v>4</v>
      </c>
      <c r="T13" s="5" t="n">
        <v>2</v>
      </c>
      <c r="U13" s="5" t="n">
        <v>4</v>
      </c>
      <c r="V13" s="5" t="n">
        <v>3</v>
      </c>
      <c r="W13" s="5" t="n">
        <v>5</v>
      </c>
      <c r="X13" s="5" t="n">
        <v>5</v>
      </c>
      <c r="Y13" s="5" t="n">
        <v>5</v>
      </c>
    </row>
    <row r="14">
      <c r="A14" s="5" t="inlineStr">
        <is>
          <t>R_b3f1f376</t>
        </is>
      </c>
      <c r="B14" s="5" t="inlineStr">
        <is>
          <t>P-1006</t>
        </is>
      </c>
      <c r="C14" s="5" t="inlineStr">
        <is>
          <t>Healthcare</t>
        </is>
      </c>
      <c r="D14" s="5" t="inlineStr">
        <is>
          <t>Baseline</t>
        </is>
      </c>
      <c r="E14" s="5" t="inlineStr">
        <is>
          <t>2026-09-06</t>
        </is>
      </c>
      <c r="F14" s="5" t="n">
        <v>3</v>
      </c>
      <c r="G14" s="5" t="n">
        <v>5</v>
      </c>
      <c r="H14" s="5" t="n">
        <v>2</v>
      </c>
      <c r="I14" s="5" t="n">
        <v>3</v>
      </c>
      <c r="J14" s="5" t="n">
        <v>5</v>
      </c>
      <c r="K14" s="5" t="n">
        <v>3</v>
      </c>
      <c r="L14" s="5" t="n">
        <v>2</v>
      </c>
      <c r="M14" s="5" t="n">
        <v>2</v>
      </c>
      <c r="N14" s="5" t="n">
        <v>3</v>
      </c>
      <c r="O14" s="5" t="n">
        <v>5</v>
      </c>
      <c r="P14" s="5" t="n">
        <v>4</v>
      </c>
      <c r="Q14" s="5" t="n">
        <v>2</v>
      </c>
      <c r="R14" s="5" t="n">
        <v>4</v>
      </c>
      <c r="S14" s="5" t="n">
        <v>5</v>
      </c>
      <c r="T14" s="5" t="n">
        <v>3</v>
      </c>
      <c r="U14" s="5" t="n">
        <v>4</v>
      </c>
      <c r="V14" s="5" t="n">
        <v>3</v>
      </c>
      <c r="W14" s="5" t="n">
        <v>3</v>
      </c>
      <c r="X14" s="5" t="n">
        <v>3</v>
      </c>
      <c r="Y14" s="5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6" customWidth="1" min="15" max="15"/>
    <col width="12" customWidth="1" min="16" max="16"/>
    <col width="9" customWidth="1" min="17" max="17"/>
    <col width="12" customWidth="1" min="18" max="18"/>
    <col width="15" customWidth="1" min="19" max="19"/>
  </cols>
  <sheetData>
    <row r="1">
      <c r="A1" s="1" t="inlineStr">
        <is>
          <t>Results integration mock - scores, gaps, check-in change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3" t="inlineStr">
        <is>
          <t>Sample project built to show the approach - placeholder data, not a real client</t>
        </is>
      </c>
    </row>
    <row r="3">
      <c r="I3" t="inlineStr">
        <is>
          <t>(focus lookup -&gt;)</t>
        </is>
      </c>
      <c r="J3" t="inlineStr">
        <is>
          <t>Health</t>
        </is>
      </c>
      <c r="K3" t="inlineStr">
        <is>
          <t>Relationships</t>
        </is>
      </c>
      <c r="L3" t="inlineStr">
        <is>
          <t>Work &amp; Purpose</t>
        </is>
      </c>
      <c r="M3" t="inlineStr">
        <is>
          <t>Finances</t>
        </is>
      </c>
      <c r="N3" t="inlineStr">
        <is>
          <t>Growth</t>
        </is>
      </c>
    </row>
    <row r="4">
      <c r="A4" s="4" t="inlineStr">
        <is>
          <t>ResponseId</t>
        </is>
      </c>
      <c r="B4" s="4" t="inlineStr">
        <is>
          <t>participant_id</t>
        </is>
      </c>
      <c r="C4" s="4" t="inlineStr">
        <is>
          <t>audience</t>
        </is>
      </c>
      <c r="D4" s="4" t="inlineStr">
        <is>
          <t>wave</t>
        </is>
      </c>
      <c r="E4" s="4" t="inlineStr">
        <is>
          <t>Health score</t>
        </is>
      </c>
      <c r="F4" s="4" t="inlineStr">
        <is>
          <t>Relationships score</t>
        </is>
      </c>
      <c r="G4" s="4" t="inlineStr">
        <is>
          <t>Work &amp; Purpose score</t>
        </is>
      </c>
      <c r="H4" s="4" t="inlineStr">
        <is>
          <t>Finances score</t>
        </is>
      </c>
      <c r="I4" s="4" t="inlineStr">
        <is>
          <t>Growth score</t>
        </is>
      </c>
      <c r="J4" s="4" t="inlineStr">
        <is>
          <t>Health gap</t>
        </is>
      </c>
      <c r="K4" s="4" t="inlineStr">
        <is>
          <t>Relationships gap</t>
        </is>
      </c>
      <c r="L4" s="4" t="inlineStr">
        <is>
          <t>Work &amp; Purpose gap</t>
        </is>
      </c>
      <c r="M4" s="4" t="inlineStr">
        <is>
          <t>Finances gap</t>
        </is>
      </c>
      <c r="N4" s="4" t="inlineStr">
        <is>
          <t>Growth gap</t>
        </is>
      </c>
      <c r="O4" s="4" t="inlineStr">
        <is>
          <t>Focus domain</t>
        </is>
      </c>
      <c r="P4" s="4" t="inlineStr">
        <is>
          <t>Band</t>
        </is>
      </c>
      <c r="Q4" s="4" t="inlineStr">
        <is>
          <t>Overall</t>
        </is>
      </c>
      <c r="R4" s="4" t="inlineStr">
        <is>
          <t>Change vs baseline</t>
        </is>
      </c>
      <c r="S4" s="4" t="inlineStr">
        <is>
          <t>QA check</t>
        </is>
      </c>
    </row>
    <row r="5">
      <c r="A5" s="5" t="str">
        <f>'Responses (raw)'!A5</f>
        <v>R_12e37d7a9</v>
      </c>
      <c r="B5" s="5" t="str">
        <f>'Responses (raw)'!B5</f>
        <v>P-1001</v>
      </c>
      <c r="C5" s="5" t="str">
        <f>'Responses (raw)'!C5</f>
        <v>Coach</v>
      </c>
      <c r="D5" s="5" t="str">
        <f>'Responses (raw)'!D5</f>
        <v>Baseline</v>
      </c>
      <c r="E5" s="5">
        <f>IF(COUNT('Responses (raw)'!F5:H5)&lt;3,"",ROUND((('Responses (raw)'!F5+'Responses (raw)'!G5+(6-'Responses (raw)'!H5))/3-1)/4*100,0))</f>
        <v>50</v>
      </c>
      <c r="F5" s="5">
        <f>IF(COUNT('Responses (raw)'!I5:K5)&lt;3,"",ROUND((('Responses (raw)'!I5+'Responses (raw)'!J5+(6-'Responses (raw)'!K5))/3-1)/4*100,0))</f>
        <v>50</v>
      </c>
      <c r="G5" s="5">
        <f>IF(COUNT('Responses (raw)'!L5:N5)&lt;3,"",ROUND((('Responses (raw)'!L5+'Responses (raw)'!M5+(6-'Responses (raw)'!N5))/3-1)/4*100,0))</f>
        <v>58</v>
      </c>
      <c r="H5" s="5">
        <f>IF(COUNT('Responses (raw)'!O5:Q5)&lt;3,"",ROUND((('Responses (raw)'!O5+'Responses (raw)'!P5+(6-'Responses (raw)'!Q5))/3-1)/4*100,0))</f>
        <v>25</v>
      </c>
      <c r="I5" s="5">
        <f>IF(COUNT('Responses (raw)'!R5:T5)&lt;3,"",ROUND((('Responses (raw)'!R5+'Responses (raw)'!S5+(6-'Responses (raw)'!T5))/3-1)/4*100,0))</f>
        <v>67</v>
      </c>
      <c r="J5" s="5">
        <f>IF(E5="","",'Responses (raw)'!U5*20-E5)</f>
        <v>10</v>
      </c>
      <c r="K5" s="5">
        <f>IF(F5="","",'Responses (raw)'!V5*20-F5)</f>
        <v>50</v>
      </c>
      <c r="L5" s="5">
        <f>IF(G5="","",'Responses (raw)'!W5*20-G5)</f>
        <v>22</v>
      </c>
      <c r="M5" s="5">
        <f>IF(H5="","",'Responses (raw)'!X5*20-H5)</f>
        <v>35</v>
      </c>
      <c r="N5" s="5">
        <f>IF(I5="","",'Responses (raw)'!Y5*20-I5)</f>
        <v>33</v>
      </c>
      <c r="O5" s="5" t="str">
        <f>INDEX($J$3:$N$3,MATCH(MAX(J5:N5),J5:N5,0))</f>
        <v>Relationships</v>
      </c>
      <c r="P5" s="5" t="str">
        <f>IF(MAX(J5:N5)&gt;25,"Misaligned",IF(MAX(J5:N5)&gt;10,"Watch","Aligned"))</f>
        <v>Misaligned</v>
      </c>
      <c r="Q5" s="5">
        <f>ROUND(AVERAGE(E5:I5),0)</f>
        <v>50</v>
      </c>
      <c r="R5" s="5">
        <f>IF(D5="Baseline","",Q5-SUMIFS($Q$5:$Q$14,$B$5:$B$14,B5,$D$5:$D$14,"Baseline"))</f>
      </c>
      <c r="S5" s="5" t="str">
        <f>IF(COUNTBLANK('Responses (raw)'!F5:Y5)&gt;0,"Missing answers","OK")</f>
        <v>OK</v>
      </c>
    </row>
    <row r="6">
      <c r="A6" s="5" t="str">
        <f>'Responses (raw)'!A6</f>
        <v>R_da1233b1</v>
      </c>
      <c r="B6" s="5" t="str">
        <f>'Responses (raw)'!B6</f>
        <v>P-1001</v>
      </c>
      <c r="C6" s="5" t="str">
        <f>'Responses (raw)'!C6</f>
        <v>Coach</v>
      </c>
      <c r="D6" s="5" t="str">
        <f>'Responses (raw)'!D6</f>
        <v>Check-in 1</v>
      </c>
      <c r="E6" s="5">
        <f>IF(COUNT('Responses (raw)'!F6:H6)&lt;3,"",ROUND((('Responses (raw)'!F6+'Responses (raw)'!G6+(6-'Responses (raw)'!H6))/3-1)/4*100,0))</f>
        <v>83</v>
      </c>
      <c r="F6" s="5">
        <f>IF(COUNT('Responses (raw)'!I6:K6)&lt;3,"",ROUND((('Responses (raw)'!I6+'Responses (raw)'!J6+(6-'Responses (raw)'!K6))/3-1)/4*100,0))</f>
        <v>67</v>
      </c>
      <c r="G6" s="5">
        <f>IF(COUNT('Responses (raw)'!L6:N6)&lt;3,"",ROUND((('Responses (raw)'!L6+'Responses (raw)'!M6+(6-'Responses (raw)'!N6))/3-1)/4*100,0))</f>
        <v>92</v>
      </c>
      <c r="H6" s="5">
        <f>IF(COUNT('Responses (raw)'!O6:Q6)&lt;3,"",ROUND((('Responses (raw)'!O6+'Responses (raw)'!P6+(6-'Responses (raw)'!Q6))/3-1)/4*100,0))</f>
        <v>92</v>
      </c>
      <c r="I6" s="5">
        <f>IF(COUNT('Responses (raw)'!R6:T6)&lt;3,"",ROUND((('Responses (raw)'!R6+'Responses (raw)'!S6+(6-'Responses (raw)'!T6))/3-1)/4*100,0))</f>
        <v>92</v>
      </c>
      <c r="J6" s="5">
        <f>IF(E6="","",'Responses (raw)'!U6*20-E6)</f>
        <v>17</v>
      </c>
      <c r="K6" s="5">
        <f>IF(F6="","",'Responses (raw)'!V6*20-F6)</f>
        <v>33</v>
      </c>
      <c r="L6" s="5">
        <f>IF(G6="","",'Responses (raw)'!W6*20-G6)</f>
        <v>-32</v>
      </c>
      <c r="M6" s="5">
        <f>IF(H6="","",'Responses (raw)'!X6*20-H6)</f>
        <v>8</v>
      </c>
      <c r="N6" s="5">
        <f>IF(I6="","",'Responses (raw)'!Y6*20-I6)</f>
        <v>-32</v>
      </c>
      <c r="O6" s="5" t="str">
        <f>INDEX($J$3:$N$3,MATCH(MAX(J6:N6),J6:N6,0))</f>
        <v>Relationships</v>
      </c>
      <c r="P6" s="5" t="str">
        <f>IF(MAX(J6:N6)&gt;25,"Misaligned",IF(MAX(J6:N6)&gt;10,"Watch","Aligned"))</f>
        <v>Misaligned</v>
      </c>
      <c r="Q6" s="5">
        <f>ROUND(AVERAGE(E6:I6),0)</f>
        <v>85</v>
      </c>
      <c r="R6" s="5">
        <f>IF(D6="Baseline","",Q6-SUMIFS($Q$5:$Q$14,$B$5:$B$14,B6,$D$5:$D$14,"Baseline"))</f>
        <v>35</v>
      </c>
      <c r="S6" s="5" t="str">
        <f>IF(COUNTBLANK('Responses (raw)'!F6:Y6)&gt;0,"Missing answers","OK")</f>
        <v>OK</v>
      </c>
    </row>
    <row r="7">
      <c r="A7" s="5" t="str">
        <f>'Responses (raw)'!A7</f>
        <v>R_a6a4e2e8</v>
      </c>
      <c r="B7" s="5" t="str">
        <f>'Responses (raw)'!B7</f>
        <v>P-1002</v>
      </c>
      <c r="C7" s="5" t="str">
        <f>'Responses (raw)'!C7</f>
        <v>Advisor</v>
      </c>
      <c r="D7" s="5" t="str">
        <f>'Responses (raw)'!D7</f>
        <v>Baseline</v>
      </c>
      <c r="E7" s="5">
        <f>IF(COUNT('Responses (raw)'!F7:H7)&lt;3,"",ROUND((('Responses (raw)'!F7+'Responses (raw)'!G7+(6-'Responses (raw)'!H7))/3-1)/4*100,0))</f>
        <v>83</v>
      </c>
      <c r="F7" s="5">
        <f>IF(COUNT('Responses (raw)'!I7:K7)&lt;3,"",ROUND((('Responses (raw)'!I7+'Responses (raw)'!J7+(6-'Responses (raw)'!K7))/3-1)/4*100,0))</f>
        <v>83</v>
      </c>
      <c r="G7" s="5">
        <f>IF(COUNT('Responses (raw)'!L7:N7)&lt;3,"",ROUND((('Responses (raw)'!L7+'Responses (raw)'!M7+(6-'Responses (raw)'!N7))/3-1)/4*100,0))</f>
        <v>67</v>
      </c>
      <c r="H7" s="5">
        <f>IF(COUNT('Responses (raw)'!O7:Q7)&lt;3,"",ROUND((('Responses (raw)'!O7+'Responses (raw)'!P7+(6-'Responses (raw)'!Q7))/3-1)/4*100,0))</f>
        <v>42</v>
      </c>
      <c r="I7" s="5">
        <f>IF(COUNT('Responses (raw)'!R7:T7)&lt;3,"",ROUND((('Responses (raw)'!R7+'Responses (raw)'!S7+(6-'Responses (raw)'!T7))/3-1)/4*100,0))</f>
        <v>67</v>
      </c>
      <c r="J7" s="5">
        <f>IF(E7="","",'Responses (raw)'!U7*20-E7)</f>
        <v>-3</v>
      </c>
      <c r="K7" s="5">
        <f>IF(F7="","",'Responses (raw)'!V7*20-F7)</f>
        <v>17</v>
      </c>
      <c r="L7" s="5">
        <f>IF(G7="","",'Responses (raw)'!W7*20-G7)</f>
        <v>-7</v>
      </c>
      <c r="M7" s="5">
        <f>IF(H7="","",'Responses (raw)'!X7*20-H7)</f>
        <v>18</v>
      </c>
      <c r="N7" s="5">
        <f>IF(I7="","",'Responses (raw)'!Y7*20-I7)</f>
        <v>33</v>
      </c>
      <c r="O7" s="5" t="str">
        <f>INDEX($J$3:$N$3,MATCH(MAX(J7:N7),J7:N7,0))</f>
        <v>Growth</v>
      </c>
      <c r="P7" s="5" t="str">
        <f>IF(MAX(J7:N7)&gt;25,"Misaligned",IF(MAX(J7:N7)&gt;10,"Watch","Aligned"))</f>
        <v>Misaligned</v>
      </c>
      <c r="Q7" s="5">
        <f>ROUND(AVERAGE(E7:I7),0)</f>
        <v>68</v>
      </c>
      <c r="R7" s="5">
        <f>IF(D7="Baseline","",Q7-SUMIFS($Q$5:$Q$14,$B$5:$B$14,B7,$D$5:$D$14,"Baseline"))</f>
      </c>
      <c r="S7" s="5" t="str">
        <f>IF(COUNTBLANK('Responses (raw)'!F7:Y7)&gt;0,"Missing answers","OK")</f>
        <v>OK</v>
      </c>
    </row>
    <row r="8">
      <c r="A8" s="5" t="str">
        <f>'Responses (raw)'!A8</f>
        <v>R_1ef2fc536</v>
      </c>
      <c r="B8" s="5" t="str">
        <f>'Responses (raw)'!B8</f>
        <v>P-1002</v>
      </c>
      <c r="C8" s="5" t="str">
        <f>'Responses (raw)'!C8</f>
        <v>Advisor</v>
      </c>
      <c r="D8" s="5" t="str">
        <f>'Responses (raw)'!D8</f>
        <v>Check-in 1</v>
      </c>
      <c r="E8" s="5">
        <f>IF(COUNT('Responses (raw)'!F8:H8)&lt;3,"",ROUND((('Responses (raw)'!F8+'Responses (raw)'!G8+(6-'Responses (raw)'!H8))/3-1)/4*100,0))</f>
        <v>75</v>
      </c>
      <c r="F8" s="5">
        <f>IF(COUNT('Responses (raw)'!I8:K8)&lt;3,"",ROUND((('Responses (raw)'!I8+'Responses (raw)'!J8+(6-'Responses (raw)'!K8))/3-1)/4*100,0))</f>
        <v>83</v>
      </c>
      <c r="G8" s="5">
        <f>IF(COUNT('Responses (raw)'!L8:N8)&lt;3,"",ROUND((('Responses (raw)'!L8+'Responses (raw)'!M8+(6-'Responses (raw)'!N8))/3-1)/4*100,0))</f>
        <v>92</v>
      </c>
      <c r="H8" s="5">
        <f>IF(COUNT('Responses (raw)'!O8:Q8)&lt;3,"",ROUND((('Responses (raw)'!O8+'Responses (raw)'!P8+(6-'Responses (raw)'!Q8))/3-1)/4*100,0))</f>
        <v>100</v>
      </c>
      <c r="I8" s="5">
        <f>IF(COUNT('Responses (raw)'!R8:T8)&lt;3,"",ROUND((('Responses (raw)'!R8+'Responses (raw)'!S8+(6-'Responses (raw)'!T8))/3-1)/4*100,0))</f>
        <v>67</v>
      </c>
      <c r="J8" s="5">
        <f>IF(E8="","",'Responses (raw)'!U8*20-E8)</f>
        <v>25</v>
      </c>
      <c r="K8" s="5">
        <f>IF(F8="","",'Responses (raw)'!V8*20-F8)</f>
        <v>17</v>
      </c>
      <c r="L8" s="5">
        <f>IF(G8="","",'Responses (raw)'!W8*20-G8)</f>
        <v>-32</v>
      </c>
      <c r="M8" s="5">
        <f>IF(H8="","",'Responses (raw)'!X8*20-H8)</f>
        <v>-40</v>
      </c>
      <c r="N8" s="5">
        <f>IF(I8="","",'Responses (raw)'!Y8*20-I8)</f>
        <v>33</v>
      </c>
      <c r="O8" s="5" t="str">
        <f>INDEX($J$3:$N$3,MATCH(MAX(J8:N8),J8:N8,0))</f>
        <v>Growth</v>
      </c>
      <c r="P8" s="5" t="str">
        <f>IF(MAX(J8:N8)&gt;25,"Misaligned",IF(MAX(J8:N8)&gt;10,"Watch","Aligned"))</f>
        <v>Misaligned</v>
      </c>
      <c r="Q8" s="5">
        <f>ROUND(AVERAGE(E8:I8),0)</f>
        <v>83</v>
      </c>
      <c r="R8" s="5">
        <f>IF(D8="Baseline","",Q8-SUMIFS($Q$5:$Q$14,$B$5:$B$14,B8,$D$5:$D$14,"Baseline"))</f>
        <v>15</v>
      </c>
      <c r="S8" s="5" t="str">
        <f>IF(COUNTBLANK('Responses (raw)'!F8:Y8)&gt;0,"Missing answers","OK")</f>
        <v>OK</v>
      </c>
    </row>
    <row r="9">
      <c r="A9" s="5" t="str">
        <f>'Responses (raw)'!A9</f>
        <v>R_1ae98bc02</v>
      </c>
      <c r="B9" s="5" t="str">
        <f>'Responses (raw)'!B9</f>
        <v>P-1003</v>
      </c>
      <c r="C9" s="5" t="str">
        <f>'Responses (raw)'!C9</f>
        <v>Healthcare</v>
      </c>
      <c r="D9" s="5" t="str">
        <f>'Responses (raw)'!D9</f>
        <v>Baseline</v>
      </c>
      <c r="E9" s="5">
        <f>IF(COUNT('Responses (raw)'!F9:H9)&lt;3,"",ROUND((('Responses (raw)'!F9+'Responses (raw)'!G9+(6-'Responses (raw)'!H9))/3-1)/4*100,0))</f>
        <v>67</v>
      </c>
      <c r="F9" s="5">
        <f>IF(COUNT('Responses (raw)'!I9:K9)&lt;3,"",ROUND((('Responses (raw)'!I9+'Responses (raw)'!J9+(6-'Responses (raw)'!K9))/3-1)/4*100,0))</f>
        <v>42</v>
      </c>
      <c r="G9" s="5">
        <f>IF(COUNT('Responses (raw)'!L9:N9)&lt;3,"",ROUND((('Responses (raw)'!L9+'Responses (raw)'!M9+(6-'Responses (raw)'!N9))/3-1)/4*100,0))</f>
        <v>75</v>
      </c>
      <c r="H9" s="5">
        <f>IF(COUNT('Responses (raw)'!O9:Q9)&lt;3,"",ROUND((('Responses (raw)'!O9+'Responses (raw)'!P9+(6-'Responses (raw)'!Q9))/3-1)/4*100,0))</f>
        <v>67</v>
      </c>
      <c r="I9" s="5">
        <f>IF(COUNT('Responses (raw)'!R9:T9)&lt;3,"",ROUND((('Responses (raw)'!R9+'Responses (raw)'!S9+(6-'Responses (raw)'!T9))/3-1)/4*100,0))</f>
        <v>67</v>
      </c>
      <c r="J9" s="5">
        <f>IF(E9="","",'Responses (raw)'!U9*20-E9)</f>
        <v>13</v>
      </c>
      <c r="K9" s="5">
        <f>IF(F9="","",'Responses (raw)'!V9*20-F9)</f>
        <v>38</v>
      </c>
      <c r="L9" s="5">
        <f>IF(G9="","",'Responses (raw)'!W9*20-G9)</f>
        <v>5</v>
      </c>
      <c r="M9" s="5">
        <f>IF(H9="","",'Responses (raw)'!X9*20-H9)</f>
        <v>-7</v>
      </c>
      <c r="N9" s="5">
        <f>IF(I9="","",'Responses (raw)'!Y9*20-I9)</f>
        <v>-7</v>
      </c>
      <c r="O9" s="5" t="str">
        <f>INDEX($J$3:$N$3,MATCH(MAX(J9:N9),J9:N9,0))</f>
        <v>Relationships</v>
      </c>
      <c r="P9" s="5" t="str">
        <f>IF(MAX(J9:N9)&gt;25,"Misaligned",IF(MAX(J9:N9)&gt;10,"Watch","Aligned"))</f>
        <v>Misaligned</v>
      </c>
      <c r="Q9" s="5">
        <f>ROUND(AVERAGE(E9:I9),0)</f>
        <v>64</v>
      </c>
      <c r="R9" s="5">
        <f>IF(D9="Baseline","",Q9-SUMIFS($Q$5:$Q$14,$B$5:$B$14,B9,$D$5:$D$14,"Baseline"))</f>
      </c>
      <c r="S9" s="5" t="str">
        <f>IF(COUNTBLANK('Responses (raw)'!F9:Y9)&gt;0,"Missing answers","OK")</f>
        <v>OK</v>
      </c>
    </row>
    <row r="10">
      <c r="A10" s="5" t="str">
        <f>'Responses (raw)'!A10</f>
        <v>R_3ca71159</v>
      </c>
      <c r="B10" s="5" t="str">
        <f>'Responses (raw)'!B10</f>
        <v>P-1003</v>
      </c>
      <c r="C10" s="5" t="str">
        <f>'Responses (raw)'!C10</f>
        <v>Healthcare</v>
      </c>
      <c r="D10" s="5" t="str">
        <f>'Responses (raw)'!D10</f>
        <v>Check-in 1</v>
      </c>
      <c r="E10" s="5">
        <f>IF(COUNT('Responses (raw)'!F10:H10)&lt;3,"",ROUND((('Responses (raw)'!F10+'Responses (raw)'!G10+(6-'Responses (raw)'!H10))/3-1)/4*100,0))</f>
        <v>75</v>
      </c>
      <c r="F10" s="5">
        <f>IF(COUNT('Responses (raw)'!I10:K10)&lt;3,"",ROUND((('Responses (raw)'!I10+'Responses (raw)'!J10+(6-'Responses (raw)'!K10))/3-1)/4*100,0))</f>
      </c>
      <c r="G10" s="5">
        <f>IF(COUNT('Responses (raw)'!L10:N10)&lt;3,"",ROUND((('Responses (raw)'!L10+'Responses (raw)'!M10+(6-'Responses (raw)'!N10))/3-1)/4*100,0))</f>
        <v>92</v>
      </c>
      <c r="H10" s="5">
        <f>IF(COUNT('Responses (raw)'!O10:Q10)&lt;3,"",ROUND((('Responses (raw)'!O10+'Responses (raw)'!P10+(6-'Responses (raw)'!Q10))/3-1)/4*100,0))</f>
        <v>75</v>
      </c>
      <c r="I10" s="5">
        <f>IF(COUNT('Responses (raw)'!R10:T10)&lt;3,"",ROUND((('Responses (raw)'!R10+'Responses (raw)'!S10+(6-'Responses (raw)'!T10))/3-1)/4*100,0))</f>
        <v>83</v>
      </c>
      <c r="J10" s="5">
        <f>IF(E10="","",'Responses (raw)'!U10*20-E10)</f>
        <v>5</v>
      </c>
      <c r="K10" s="5">
        <f>IF(F10="","",'Responses (raw)'!V10*20-F10)</f>
      </c>
      <c r="L10" s="5">
        <f>IF(G10="","",'Responses (raw)'!W10*20-G10)</f>
        <v>-32</v>
      </c>
      <c r="M10" s="5">
        <f>IF(H10="","",'Responses (raw)'!X10*20-H10)</f>
        <v>5</v>
      </c>
      <c r="N10" s="5">
        <f>IF(I10="","",'Responses (raw)'!Y10*20-I10)</f>
        <v>-3</v>
      </c>
      <c r="O10" s="5" t="str">
        <f>INDEX($J$3:$N$3,MATCH(MAX(J10:N10),J10:N10,0))</f>
        <v>Health</v>
      </c>
      <c r="P10" s="5" t="str">
        <f>IF(MAX(J10:N10)&gt;25,"Misaligned",IF(MAX(J10:N10)&gt;10,"Watch","Aligned"))</f>
        <v>Aligned</v>
      </c>
      <c r="Q10" s="5">
        <f>ROUND(AVERAGE(E10:I10),0)</f>
        <v>81</v>
      </c>
      <c r="R10" s="5">
        <f>IF(D10="Baseline","",Q10-SUMIFS($Q$5:$Q$14,$B$5:$B$14,B10,$D$5:$D$14,"Baseline"))</f>
        <v>17</v>
      </c>
      <c r="S10" s="5" t="str">
        <f>IF(COUNTBLANK('Responses (raw)'!F10:Y10)&gt;0,"Missing answers","OK")</f>
        <v>Missing answers</v>
      </c>
    </row>
    <row r="11">
      <c r="A11" s="5" t="str">
        <f>'Responses (raw)'!A11</f>
        <v>R_4910625d</v>
      </c>
      <c r="B11" s="5" t="str">
        <f>'Responses (raw)'!B11</f>
        <v>P-1004</v>
      </c>
      <c r="C11" s="5" t="str">
        <f>'Responses (raw)'!C11</f>
        <v>Coach</v>
      </c>
      <c r="D11" s="5" t="str">
        <f>'Responses (raw)'!D11</f>
        <v>Baseline</v>
      </c>
      <c r="E11" s="5">
        <f>IF(COUNT('Responses (raw)'!F11:H11)&lt;3,"",ROUND((('Responses (raw)'!F11+'Responses (raw)'!G11+(6-'Responses (raw)'!H11))/3-1)/4*100,0))</f>
        <v>75</v>
      </c>
      <c r="F11" s="5">
        <f>IF(COUNT('Responses (raw)'!I11:K11)&lt;3,"",ROUND((('Responses (raw)'!I11+'Responses (raw)'!J11+(6-'Responses (raw)'!K11))/3-1)/4*100,0))</f>
        <v>33</v>
      </c>
      <c r="G11" s="5">
        <f>IF(COUNT('Responses (raw)'!L11:N11)&lt;3,"",ROUND((('Responses (raw)'!L11+'Responses (raw)'!M11+(6-'Responses (raw)'!N11))/3-1)/4*100,0))</f>
        <v>75</v>
      </c>
      <c r="H11" s="5">
        <f>IF(COUNT('Responses (raw)'!O11:Q11)&lt;3,"",ROUND((('Responses (raw)'!O11+'Responses (raw)'!P11+(6-'Responses (raw)'!Q11))/3-1)/4*100,0))</f>
        <v>50</v>
      </c>
      <c r="I11" s="5">
        <f>IF(COUNT('Responses (raw)'!R11:T11)&lt;3,"",ROUND((('Responses (raw)'!R11+'Responses (raw)'!S11+(6-'Responses (raw)'!T11))/3-1)/4*100,0))</f>
        <v>67</v>
      </c>
      <c r="J11" s="5">
        <f>IF(E11="","",'Responses (raw)'!U11*20-E11)</f>
        <v>-15</v>
      </c>
      <c r="K11" s="5">
        <f>IF(F11="","",'Responses (raw)'!V11*20-F11)</f>
        <v>27</v>
      </c>
      <c r="L11" s="5">
        <f>IF(G11="","",'Responses (raw)'!W11*20-G11)</f>
        <v>5</v>
      </c>
      <c r="M11" s="5">
        <f>IF(H11="","",'Responses (raw)'!X11*20-H11)</f>
        <v>10</v>
      </c>
      <c r="N11" s="5">
        <f>IF(I11="","",'Responses (raw)'!Y11*20-I11)</f>
        <v>-7</v>
      </c>
      <c r="O11" s="5" t="str">
        <f>INDEX($J$3:$N$3,MATCH(MAX(J11:N11),J11:N11,0))</f>
        <v>Relationships</v>
      </c>
      <c r="P11" s="5" t="str">
        <f>IF(MAX(J11:N11)&gt;25,"Misaligned",IF(MAX(J11:N11)&gt;10,"Watch","Aligned"))</f>
        <v>Misaligned</v>
      </c>
      <c r="Q11" s="5">
        <f>ROUND(AVERAGE(E11:I11),0)</f>
        <v>60</v>
      </c>
      <c r="R11" s="5">
        <f>IF(D11="Baseline","",Q11-SUMIFS($Q$5:$Q$14,$B$5:$B$14,B11,$D$5:$D$14,"Baseline"))</f>
      </c>
      <c r="S11" s="5" t="str">
        <f>IF(COUNTBLANK('Responses (raw)'!F11:Y11)&gt;0,"Missing answers","OK")</f>
        <v>OK</v>
      </c>
    </row>
    <row r="12">
      <c r="A12" s="5" t="str">
        <f>'Responses (raw)'!A12</f>
        <v>R_5197539e</v>
      </c>
      <c r="B12" s="5" t="str">
        <f>'Responses (raw)'!B12</f>
        <v>P-1004</v>
      </c>
      <c r="C12" s="5" t="str">
        <f>'Responses (raw)'!C12</f>
        <v>Coach</v>
      </c>
      <c r="D12" s="5" t="str">
        <f>'Responses (raw)'!D12</f>
        <v>Check-in 1</v>
      </c>
      <c r="E12" s="5">
        <f>IF(COUNT('Responses (raw)'!F12:H12)&lt;3,"",ROUND((('Responses (raw)'!F12+'Responses (raw)'!G12+(6-'Responses (raw)'!H12))/3-1)/4*100,0))</f>
        <v>75</v>
      </c>
      <c r="F12" s="5">
        <f>IF(COUNT('Responses (raw)'!I12:K12)&lt;3,"",ROUND((('Responses (raw)'!I12+'Responses (raw)'!J12+(6-'Responses (raw)'!K12))/3-1)/4*100,0))</f>
        <v>83</v>
      </c>
      <c r="G12" s="5">
        <f>IF(COUNT('Responses (raw)'!L12:N12)&lt;3,"",ROUND((('Responses (raw)'!L12+'Responses (raw)'!M12+(6-'Responses (raw)'!N12))/3-1)/4*100,0))</f>
        <v>92</v>
      </c>
      <c r="H12" s="5">
        <f>IF(COUNT('Responses (raw)'!O12:Q12)&lt;3,"",ROUND((('Responses (raw)'!O12+'Responses (raw)'!P12+(6-'Responses (raw)'!Q12))/3-1)/4*100,0))</f>
        <v>92</v>
      </c>
      <c r="I12" s="5">
        <f>IF(COUNT('Responses (raw)'!R12:T12)&lt;3,"",ROUND((('Responses (raw)'!R12+'Responses (raw)'!S12+(6-'Responses (raw)'!T12))/3-1)/4*100,0))</f>
        <v>83</v>
      </c>
      <c r="J12" s="5">
        <f>IF(E12="","",'Responses (raw)'!U12*20-E12)</f>
        <v>5</v>
      </c>
      <c r="K12" s="5">
        <f>IF(F12="","",'Responses (raw)'!V12*20-F12)</f>
        <v>-3</v>
      </c>
      <c r="L12" s="5">
        <f>IF(G12="","",'Responses (raw)'!W12*20-G12)</f>
        <v>-12</v>
      </c>
      <c r="M12" s="5">
        <f>IF(H12="","",'Responses (raw)'!X12*20-H12)</f>
        <v>-12</v>
      </c>
      <c r="N12" s="5">
        <f>IF(I12="","",'Responses (raw)'!Y12*20-I12)</f>
        <v>-3</v>
      </c>
      <c r="O12" s="5" t="str">
        <f>INDEX($J$3:$N$3,MATCH(MAX(J12:N12),J12:N12,0))</f>
        <v>Health</v>
      </c>
      <c r="P12" s="5" t="str">
        <f>IF(MAX(J12:N12)&gt;25,"Misaligned",IF(MAX(J12:N12)&gt;10,"Watch","Aligned"))</f>
        <v>Aligned</v>
      </c>
      <c r="Q12" s="5">
        <f>ROUND(AVERAGE(E12:I12),0)</f>
        <v>85</v>
      </c>
      <c r="R12" s="5">
        <f>IF(D12="Baseline","",Q12-SUMIFS($Q$5:$Q$14,$B$5:$B$14,B12,$D$5:$D$14,"Baseline"))</f>
        <v>25</v>
      </c>
      <c r="S12" s="5" t="str">
        <f>IF(COUNTBLANK('Responses (raw)'!F12:Y12)&gt;0,"Missing answers","OK")</f>
        <v>OK</v>
      </c>
    </row>
    <row r="13">
      <c r="A13" s="5" t="str">
        <f>'Responses (raw)'!A13</f>
        <v>R_115e0ab8a</v>
      </c>
      <c r="B13" s="5" t="str">
        <f>'Responses (raw)'!B13</f>
        <v>P-1005</v>
      </c>
      <c r="C13" s="5" t="str">
        <f>'Responses (raw)'!C13</f>
        <v>Advisor</v>
      </c>
      <c r="D13" s="5" t="str">
        <f>'Responses (raw)'!D13</f>
        <v>Baseline</v>
      </c>
      <c r="E13" s="5">
        <f>IF(COUNT('Responses (raw)'!F13:H13)&lt;3,"",ROUND((('Responses (raw)'!F13+'Responses (raw)'!G13+(6-'Responses (raw)'!H13))/3-1)/4*100,0))</f>
        <v>50</v>
      </c>
      <c r="F13" s="5">
        <f>IF(COUNT('Responses (raw)'!I13:K13)&lt;3,"",ROUND((('Responses (raw)'!I13+'Responses (raw)'!J13+(6-'Responses (raw)'!K13))/3-1)/4*100,0))</f>
        <v>83</v>
      </c>
      <c r="G13" s="5">
        <f>IF(COUNT('Responses (raw)'!L13:N13)&lt;3,"",ROUND((('Responses (raw)'!L13+'Responses (raw)'!M13+(6-'Responses (raw)'!N13))/3-1)/4*100,0))</f>
        <v>67</v>
      </c>
      <c r="H13" s="5">
        <f>IF(COUNT('Responses (raw)'!O13:Q13)&lt;3,"",ROUND((('Responses (raw)'!O13+'Responses (raw)'!P13+(6-'Responses (raw)'!Q13))/3-1)/4*100,0))</f>
        <v>67</v>
      </c>
      <c r="I13" s="5">
        <f>IF(COUNT('Responses (raw)'!R13:T13)&lt;3,"",ROUND((('Responses (raw)'!R13+'Responses (raw)'!S13+(6-'Responses (raw)'!T13))/3-1)/4*100,0))</f>
        <v>75</v>
      </c>
      <c r="J13" s="5">
        <f>IF(E13="","",'Responses (raw)'!U13*20-E13)</f>
        <v>30</v>
      </c>
      <c r="K13" s="5">
        <f>IF(F13="","",'Responses (raw)'!V13*20-F13)</f>
        <v>-23</v>
      </c>
      <c r="L13" s="5">
        <f>IF(G13="","",'Responses (raw)'!W13*20-G13)</f>
        <v>33</v>
      </c>
      <c r="M13" s="5">
        <f>IF(H13="","",'Responses (raw)'!X13*20-H13)</f>
        <v>33</v>
      </c>
      <c r="N13" s="5">
        <f>IF(I13="","",'Responses (raw)'!Y13*20-I13)</f>
        <v>25</v>
      </c>
      <c r="O13" s="5" t="str">
        <f>INDEX($J$3:$N$3,MATCH(MAX(J13:N13),J13:N13,0))</f>
        <v>Work &amp; Purpose</v>
      </c>
      <c r="P13" s="5" t="str">
        <f>IF(MAX(J13:N13)&gt;25,"Misaligned",IF(MAX(J13:N13)&gt;10,"Watch","Aligned"))</f>
        <v>Misaligned</v>
      </c>
      <c r="Q13" s="5">
        <f>ROUND(AVERAGE(E13:I13),0)</f>
        <v>68</v>
      </c>
      <c r="R13" s="5">
        <f>IF(D13="Baseline","",Q13-SUMIFS($Q$5:$Q$14,$B$5:$B$14,B13,$D$5:$D$14,"Baseline"))</f>
      </c>
      <c r="S13" s="5" t="str">
        <f>IF(COUNTBLANK('Responses (raw)'!F13:Y13)&gt;0,"Missing answers","OK")</f>
        <v>OK</v>
      </c>
    </row>
    <row r="14">
      <c r="A14" s="5" t="str">
        <f>'Responses (raw)'!A14</f>
        <v>R_b3f1f376</v>
      </c>
      <c r="B14" s="5" t="str">
        <f>'Responses (raw)'!B14</f>
        <v>P-1006</v>
      </c>
      <c r="C14" s="5" t="str">
        <f>'Responses (raw)'!C14</f>
        <v>Healthcare</v>
      </c>
      <c r="D14" s="5" t="str">
        <f>'Responses (raw)'!D14</f>
        <v>Baseline</v>
      </c>
      <c r="E14" s="5">
        <f>IF(COUNT('Responses (raw)'!F14:H14)&lt;3,"",ROUND((('Responses (raw)'!F14+'Responses (raw)'!G14+(6-'Responses (raw)'!H14))/3-1)/4*100,0))</f>
        <v>75</v>
      </c>
      <c r="F14" s="5">
        <f>IF(COUNT('Responses (raw)'!I14:K14)&lt;3,"",ROUND((('Responses (raw)'!I14+'Responses (raw)'!J14+(6-'Responses (raw)'!K14))/3-1)/4*100,0))</f>
        <v>67</v>
      </c>
      <c r="G14" s="5">
        <f>IF(COUNT('Responses (raw)'!L14:N14)&lt;3,"",ROUND((('Responses (raw)'!L14+'Responses (raw)'!M14+(6-'Responses (raw)'!N14))/3-1)/4*100,0))</f>
        <v>33</v>
      </c>
      <c r="H14" s="5">
        <f>IF(COUNT('Responses (raw)'!O14:Q14)&lt;3,"",ROUND((('Responses (raw)'!O14+'Responses (raw)'!P14+(6-'Responses (raw)'!Q14))/3-1)/4*100,0))</f>
        <v>83</v>
      </c>
      <c r="I14" s="5">
        <f>IF(COUNT('Responses (raw)'!R14:T14)&lt;3,"",ROUND((('Responses (raw)'!R14+'Responses (raw)'!S14+(6-'Responses (raw)'!T14))/3-1)/4*100,0))</f>
        <v>75</v>
      </c>
      <c r="J14" s="5">
        <f>IF(E14="","",'Responses (raw)'!U14*20-E14)</f>
        <v>5</v>
      </c>
      <c r="K14" s="5">
        <f>IF(F14="","",'Responses (raw)'!V14*20-F14)</f>
        <v>-7</v>
      </c>
      <c r="L14" s="5">
        <f>IF(G14="","",'Responses (raw)'!W14*20-G14)</f>
        <v>27</v>
      </c>
      <c r="M14" s="5">
        <f>IF(H14="","",'Responses (raw)'!X14*20-H14)</f>
        <v>-23</v>
      </c>
      <c r="N14" s="5">
        <f>IF(I14="","",'Responses (raw)'!Y14*20-I14)</f>
        <v>-15</v>
      </c>
      <c r="O14" s="5" t="str">
        <f>INDEX($J$3:$N$3,MATCH(MAX(J14:N14),J14:N14,0))</f>
        <v>Work &amp; Purpose</v>
      </c>
      <c r="P14" s="5" t="str">
        <f>IF(MAX(J14:N14)&gt;25,"Misaligned",IF(MAX(J14:N14)&gt;10,"Watch","Aligned"))</f>
        <v>Misaligned</v>
      </c>
      <c r="Q14" s="5">
        <f>ROUND(AVERAGE(E14:I14),0)</f>
        <v>67</v>
      </c>
      <c r="R14" s="5">
        <f>IF(D14="Baseline","",Q14-SUMIFS($Q$5:$Q$14,$B$5:$B$14,B14,$D$5:$D$14,"Baseline"))</f>
      </c>
      <c r="S14" s="5" t="str">
        <f>IF(COUNTBLANK('Responses (raw)'!F14:Y14)&gt;0,"Missing answers","OK")</f>
        <v>OK</v>
      </c>
    </row>
  </sheetData>
  <conditionalFormatting sqref="P5:P14">
    <cfRule type="expression" priority="1" dxfId="0">
      <formula>P5="Misaligned"</formula>
    </cfRule>
    <cfRule type="expression" priority="2" dxfId="1">
      <formula>P5="Watch"</formula>
    </cfRule>
  </conditionalFormatting>
  <conditionalFormatting sqref="T5:T14">
    <cfRule type="expression" priority="3" dxfId="0">
      <formula>T5&lt;&gt;"OK"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4" customWidth="1" min="3" max="3"/>
    <col width="48" customWidth="1" min="4" max="4"/>
  </cols>
  <sheetData>
    <row r="1">
      <c r="A1" s="1" t="inlineStr">
        <is>
          <t>Qualtrics -&gt; Google Sheets field map</t>
        </is>
      </c>
      <c r="B1" s="2" t="n"/>
      <c r="C1" s="2" t="n"/>
      <c r="D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Field</t>
        </is>
      </c>
      <c r="B4" s="4" t="inlineStr">
        <is>
          <t>Qualtrics source</t>
        </is>
      </c>
      <c r="C4" s="4" t="inlineStr">
        <is>
          <t>Sheet column</t>
        </is>
      </c>
      <c r="D4" s="4" t="inlineStr">
        <is>
          <t>Note</t>
        </is>
      </c>
    </row>
    <row r="5">
      <c r="A5" s="5" t="inlineStr">
        <is>
          <t>ResponseId</t>
        </is>
      </c>
      <c r="B5" s="5" t="inlineStr">
        <is>
          <t>ResponseId</t>
        </is>
      </c>
      <c r="C5" s="5" t="inlineStr">
        <is>
          <t>Responses!A</t>
        </is>
      </c>
      <c r="D5" s="5" t="inlineStr">
        <is>
          <t>Unique key; Apps Script skips duplicates</t>
        </is>
      </c>
    </row>
    <row r="6">
      <c r="A6" s="5" t="inlineStr">
        <is>
          <t>participant_id</t>
        </is>
      </c>
      <c r="B6" s="5" t="inlineStr">
        <is>
          <t>Embedded data</t>
        </is>
      </c>
      <c r="C6" s="5" t="inlineStr">
        <is>
          <t>B</t>
        </is>
      </c>
      <c r="D6" s="5" t="inlineStr">
        <is>
          <t>Links baseline and check-ins</t>
        </is>
      </c>
    </row>
    <row r="7">
      <c r="A7" s="5" t="inlineStr">
        <is>
          <t>audience</t>
        </is>
      </c>
      <c r="B7" s="5" t="inlineStr">
        <is>
          <t>Embedded data (URL param)</t>
        </is>
      </c>
      <c r="C7" s="5" t="inlineStr">
        <is>
          <t>C</t>
        </is>
      </c>
      <c r="D7" s="5" t="inlineStr">
        <is>
          <t>Router for audience version</t>
        </is>
      </c>
    </row>
    <row r="8">
      <c r="A8" s="5" t="inlineStr">
        <is>
          <t>wave</t>
        </is>
      </c>
      <c r="B8" s="5" t="inlineStr">
        <is>
          <t>Embedded data</t>
        </is>
      </c>
      <c r="C8" s="5" t="inlineStr">
        <is>
          <t>D</t>
        </is>
      </c>
      <c r="D8" s="5" t="inlineStr">
        <is>
          <t>Baseline / Check-in N</t>
        </is>
      </c>
    </row>
    <row r="9">
      <c r="A9" s="5" t="inlineStr">
        <is>
          <t>Q1-Q15</t>
        </is>
      </c>
      <c r="B9" s="5" t="inlineStr">
        <is>
          <t>Question IDs (QID mapped)</t>
        </is>
      </c>
      <c r="C9" s="5" t="inlineStr">
        <is>
          <t>F-T</t>
        </is>
      </c>
      <c r="D9" s="5" t="inlineStr">
        <is>
          <t>Same IDs across all audience versions</t>
        </is>
      </c>
    </row>
    <row r="10">
      <c r="A10" s="5" t="inlineStr">
        <is>
          <t>imp_*</t>
        </is>
      </c>
      <c r="B10" s="5" t="inlineStr">
        <is>
          <t>Core Values block</t>
        </is>
      </c>
      <c r="C10" s="5" t="inlineStr">
        <is>
          <t>U-Y</t>
        </is>
      </c>
      <c r="D10" s="5" t="inlineStr">
        <is>
          <t>Importance 1-5</t>
        </is>
      </c>
    </row>
    <row r="11">
      <c r="A11" s="5" t="inlineStr">
        <is>
          <t>score_* / gap_*</t>
        </is>
      </c>
      <c r="B11" s="5" t="inlineStr">
        <is>
          <t>Embedded data (scoring)</t>
        </is>
      </c>
      <c r="C11" s="5" t="inlineStr">
        <is>
          <t>Results E-N</t>
        </is>
      </c>
      <c r="D11" s="5" t="inlineStr">
        <is>
          <t>Re-computed in Sheets to cross-check Qualtrics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2026-10-27T08:25:44Z</dcterms:created>
  <dcterms:modified xmlns:dcterms="http://purl.org/dc/terms/" xmlns:xsi="http://www.w3.org/2001/XMLSchema-instance" xsi:type="dcterms:W3CDTF">2026-10-27T08:25:44Z</dcterms:modified>
</cp:coreProperties>
</file>